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9345" tabRatio="519"/>
  </bookViews>
  <sheets>
    <sheet name="表" sheetId="5" r:id="rId1"/>
    <sheet name="【3】岗位按3比1调配情况" sheetId="1" state="hidden" r:id="rId2"/>
    <sheet name="字典" sheetId="6" state="hidden" r:id="rId3"/>
  </sheets>
  <definedNames>
    <definedName name="_xlnm.Print_Area" localSheetId="0">表!$A$1:$Q$41</definedName>
    <definedName name="_xlnm.Print_Titles" localSheetId="1">【3】岗位按3比1调配情况!$1:$4</definedName>
    <definedName name="_xlnm.Print_Titles" localSheetId="0">表!$1:$3</definedName>
    <definedName name="岗位ID_明细">表!$I:$I</definedName>
    <definedName name="岗位代码源">#REF!</definedName>
  </definedNames>
  <calcPr calcId="144525"/>
</workbook>
</file>

<file path=xl/calcChain.xml><?xml version="1.0" encoding="utf-8"?>
<calcChain xmlns="http://schemas.openxmlformats.org/spreadsheetml/2006/main">
  <c r="B41" i="5" l="1"/>
  <c r="Q41" i="5" l="1"/>
  <c r="O72" i="1" l="1"/>
  <c r="N72" i="1"/>
  <c r="M72" i="1"/>
  <c r="L72" i="1"/>
  <c r="K72" i="1"/>
  <c r="H72" i="1"/>
  <c r="O71" i="1"/>
  <c r="N71" i="1"/>
  <c r="M71" i="1"/>
  <c r="L71" i="1"/>
  <c r="K71" i="1"/>
  <c r="J71" i="1"/>
  <c r="I71" i="1"/>
  <c r="O70" i="1"/>
  <c r="N70" i="1"/>
  <c r="M70" i="1"/>
  <c r="L70" i="1"/>
  <c r="K70" i="1"/>
  <c r="J70" i="1"/>
  <c r="I70" i="1"/>
  <c r="O69" i="1"/>
  <c r="N69" i="1"/>
  <c r="M69" i="1"/>
  <c r="L69" i="1"/>
  <c r="K69" i="1"/>
  <c r="J69" i="1"/>
  <c r="I69" i="1"/>
  <c r="O68" i="1"/>
  <c r="N68" i="1"/>
  <c r="M68" i="1"/>
  <c r="L68" i="1"/>
  <c r="K68" i="1"/>
  <c r="J68" i="1"/>
  <c r="I68" i="1"/>
  <c r="O67" i="1"/>
  <c r="N67" i="1"/>
  <c r="M67" i="1"/>
  <c r="L67" i="1"/>
  <c r="K67" i="1"/>
  <c r="J67" i="1"/>
  <c r="I67" i="1"/>
  <c r="O66" i="1"/>
  <c r="N66" i="1"/>
  <c r="M66" i="1"/>
  <c r="L66" i="1"/>
  <c r="K66" i="1"/>
  <c r="J66" i="1"/>
  <c r="I66" i="1"/>
  <c r="O65" i="1"/>
  <c r="N65" i="1"/>
  <c r="M65" i="1"/>
  <c r="L65" i="1"/>
  <c r="K65" i="1"/>
  <c r="J65" i="1"/>
  <c r="I65" i="1"/>
  <c r="O64" i="1"/>
  <c r="N64" i="1"/>
  <c r="M64" i="1"/>
  <c r="L64" i="1"/>
  <c r="K64" i="1"/>
  <c r="J64" i="1"/>
  <c r="I64" i="1"/>
  <c r="O63" i="1"/>
  <c r="N63" i="1"/>
  <c r="M63" i="1"/>
  <c r="L63" i="1"/>
  <c r="K63" i="1"/>
  <c r="J63" i="1"/>
  <c r="I63" i="1"/>
  <c r="O62" i="1"/>
  <c r="N62" i="1"/>
  <c r="M62" i="1"/>
  <c r="L62" i="1"/>
  <c r="K62" i="1"/>
  <c r="J62" i="1"/>
  <c r="I62" i="1"/>
  <c r="O61" i="1"/>
  <c r="N61" i="1"/>
  <c r="M61" i="1"/>
  <c r="L61" i="1"/>
  <c r="K61" i="1"/>
  <c r="J61" i="1"/>
  <c r="I61" i="1"/>
  <c r="O60" i="1"/>
  <c r="N60" i="1"/>
  <c r="M60" i="1"/>
  <c r="L60" i="1"/>
  <c r="K60" i="1"/>
  <c r="J60" i="1"/>
  <c r="I60" i="1"/>
  <c r="O59" i="1"/>
  <c r="N59" i="1"/>
  <c r="M59" i="1"/>
  <c r="L59" i="1"/>
  <c r="K59" i="1"/>
  <c r="J59" i="1"/>
  <c r="I59" i="1"/>
  <c r="O58" i="1"/>
  <c r="N58" i="1"/>
  <c r="M58" i="1"/>
  <c r="L58" i="1"/>
  <c r="K58" i="1"/>
  <c r="J58" i="1"/>
  <c r="I58" i="1"/>
  <c r="O57" i="1"/>
  <c r="N57" i="1"/>
  <c r="M57" i="1"/>
  <c r="L57" i="1"/>
  <c r="K57" i="1"/>
  <c r="J57" i="1"/>
  <c r="I57" i="1"/>
  <c r="O56" i="1"/>
  <c r="N56" i="1"/>
  <c r="M56" i="1"/>
  <c r="L56" i="1"/>
  <c r="K56" i="1"/>
  <c r="J56" i="1"/>
  <c r="I56" i="1"/>
  <c r="O55" i="1"/>
  <c r="N55" i="1"/>
  <c r="M55" i="1"/>
  <c r="L55" i="1"/>
  <c r="K55" i="1"/>
  <c r="J55" i="1"/>
  <c r="I55" i="1"/>
  <c r="O54" i="1"/>
  <c r="N54" i="1"/>
  <c r="M54" i="1"/>
  <c r="L54" i="1"/>
  <c r="K54" i="1"/>
  <c r="J54" i="1"/>
  <c r="I54" i="1"/>
  <c r="O53" i="1"/>
  <c r="N53" i="1"/>
  <c r="M53" i="1"/>
  <c r="L53" i="1"/>
  <c r="K53" i="1"/>
  <c r="J53" i="1"/>
  <c r="I53" i="1"/>
  <c r="O52" i="1"/>
  <c r="N52" i="1"/>
  <c r="M52" i="1"/>
  <c r="L52" i="1"/>
  <c r="K52" i="1"/>
  <c r="J52" i="1"/>
  <c r="I52" i="1"/>
  <c r="O51" i="1"/>
  <c r="N51" i="1"/>
  <c r="M51" i="1"/>
  <c r="L51" i="1"/>
  <c r="K51" i="1"/>
  <c r="J51" i="1"/>
  <c r="I51" i="1"/>
  <c r="O50" i="1"/>
  <c r="N50" i="1"/>
  <c r="M50" i="1"/>
  <c r="L50" i="1"/>
  <c r="K50" i="1"/>
  <c r="J50" i="1"/>
  <c r="I50" i="1"/>
  <c r="O49" i="1"/>
  <c r="N49" i="1"/>
  <c r="M49" i="1"/>
  <c r="L49" i="1"/>
  <c r="K49" i="1"/>
  <c r="J49" i="1"/>
  <c r="I49" i="1"/>
  <c r="O48" i="1"/>
  <c r="N48" i="1"/>
  <c r="M48" i="1"/>
  <c r="L48" i="1"/>
  <c r="K48" i="1"/>
  <c r="J48" i="1"/>
  <c r="I48" i="1"/>
  <c r="O47" i="1"/>
  <c r="N47" i="1"/>
  <c r="M47" i="1"/>
  <c r="L47" i="1"/>
  <c r="K47" i="1"/>
  <c r="J47" i="1"/>
  <c r="I47" i="1"/>
  <c r="O46" i="1"/>
  <c r="N46" i="1"/>
  <c r="M46" i="1"/>
  <c r="L46" i="1"/>
  <c r="K46" i="1"/>
  <c r="J46" i="1"/>
  <c r="I46" i="1"/>
  <c r="O45" i="1"/>
  <c r="N45" i="1"/>
  <c r="M45" i="1"/>
  <c r="L45" i="1"/>
  <c r="K45" i="1"/>
  <c r="J45" i="1"/>
  <c r="I45" i="1"/>
  <c r="O44" i="1"/>
  <c r="N44" i="1"/>
  <c r="M44" i="1"/>
  <c r="L44" i="1"/>
  <c r="K44" i="1"/>
  <c r="J44" i="1"/>
  <c r="I44" i="1"/>
  <c r="O43" i="1"/>
  <c r="N43" i="1"/>
  <c r="M43" i="1"/>
  <c r="L43" i="1"/>
  <c r="K43" i="1"/>
  <c r="J43" i="1"/>
  <c r="I43" i="1"/>
  <c r="O42" i="1"/>
  <c r="N42" i="1"/>
  <c r="M42" i="1"/>
  <c r="L42" i="1"/>
  <c r="K42" i="1"/>
  <c r="J42" i="1"/>
  <c r="I42" i="1"/>
  <c r="O41" i="1"/>
  <c r="N41" i="1"/>
  <c r="M41" i="1"/>
  <c r="L41" i="1"/>
  <c r="K41" i="1"/>
  <c r="J41" i="1"/>
  <c r="I41" i="1"/>
  <c r="O40" i="1"/>
  <c r="N40" i="1"/>
  <c r="M40" i="1"/>
  <c r="L40" i="1"/>
  <c r="K40" i="1"/>
  <c r="J40" i="1"/>
  <c r="I40" i="1"/>
  <c r="O39" i="1"/>
  <c r="N39" i="1"/>
  <c r="M39" i="1"/>
  <c r="L39" i="1"/>
  <c r="K39" i="1"/>
  <c r="J39" i="1"/>
  <c r="I39" i="1"/>
  <c r="O38" i="1"/>
  <c r="N38" i="1"/>
  <c r="M38" i="1"/>
  <c r="L38" i="1"/>
  <c r="K38" i="1"/>
  <c r="J38" i="1"/>
  <c r="I38" i="1"/>
  <c r="O37" i="1"/>
  <c r="N37" i="1"/>
  <c r="M37" i="1"/>
  <c r="L37" i="1"/>
  <c r="K37" i="1"/>
  <c r="J37" i="1"/>
  <c r="I37" i="1"/>
  <c r="O36" i="1"/>
  <c r="N36" i="1"/>
  <c r="M36" i="1"/>
  <c r="L36" i="1"/>
  <c r="K36" i="1"/>
  <c r="J36" i="1"/>
  <c r="I36" i="1"/>
  <c r="O35" i="1"/>
  <c r="N35" i="1"/>
  <c r="M35" i="1"/>
  <c r="L35" i="1"/>
  <c r="K35" i="1"/>
  <c r="J35" i="1"/>
  <c r="I35" i="1"/>
  <c r="O34" i="1"/>
  <c r="N34" i="1"/>
  <c r="M34" i="1"/>
  <c r="L34" i="1"/>
  <c r="K34" i="1"/>
  <c r="J34" i="1"/>
  <c r="I34" i="1"/>
  <c r="O33" i="1"/>
  <c r="N33" i="1"/>
  <c r="M33" i="1"/>
  <c r="L33" i="1"/>
  <c r="K33" i="1"/>
  <c r="J33" i="1"/>
  <c r="I33" i="1"/>
  <c r="O32" i="1"/>
  <c r="N32" i="1"/>
  <c r="M32" i="1"/>
  <c r="L32" i="1"/>
  <c r="K32" i="1"/>
  <c r="J32" i="1"/>
  <c r="I32" i="1"/>
  <c r="O31" i="1"/>
  <c r="N31" i="1"/>
  <c r="M31" i="1"/>
  <c r="L31" i="1"/>
  <c r="K31" i="1"/>
  <c r="J31" i="1"/>
  <c r="I31" i="1"/>
  <c r="O30" i="1"/>
  <c r="N30" i="1"/>
  <c r="M30" i="1"/>
  <c r="L30" i="1"/>
  <c r="K30" i="1"/>
  <c r="J30" i="1"/>
  <c r="I30" i="1"/>
  <c r="O29" i="1"/>
  <c r="N29" i="1"/>
  <c r="M29" i="1"/>
  <c r="L29" i="1"/>
  <c r="K29" i="1"/>
  <c r="J29" i="1"/>
  <c r="I29" i="1"/>
  <c r="O28" i="1"/>
  <c r="N28" i="1"/>
  <c r="M28" i="1"/>
  <c r="L28" i="1"/>
  <c r="K28" i="1"/>
  <c r="J28" i="1"/>
  <c r="I28" i="1"/>
  <c r="O27" i="1"/>
  <c r="N27" i="1"/>
  <c r="M27" i="1"/>
  <c r="L27" i="1"/>
  <c r="K27" i="1"/>
  <c r="J27" i="1"/>
  <c r="I27" i="1"/>
  <c r="O26" i="1"/>
  <c r="N26" i="1"/>
  <c r="M26" i="1"/>
  <c r="L26" i="1"/>
  <c r="K26" i="1"/>
  <c r="J26" i="1"/>
  <c r="I26" i="1"/>
  <c r="O25" i="1"/>
  <c r="N25" i="1"/>
  <c r="M25" i="1"/>
  <c r="L25" i="1"/>
  <c r="K25" i="1"/>
  <c r="J25" i="1"/>
  <c r="I25" i="1"/>
  <c r="O24" i="1"/>
  <c r="N24" i="1"/>
  <c r="M24" i="1"/>
  <c r="L24" i="1"/>
  <c r="K24" i="1"/>
  <c r="J24" i="1"/>
  <c r="I24" i="1"/>
  <c r="O23" i="1"/>
  <c r="N23" i="1"/>
  <c r="M23" i="1"/>
  <c r="L23" i="1"/>
  <c r="K23" i="1"/>
  <c r="J23" i="1"/>
  <c r="I23" i="1"/>
  <c r="O22" i="1"/>
  <c r="N22" i="1"/>
  <c r="M22" i="1"/>
  <c r="L22" i="1"/>
  <c r="K22" i="1"/>
  <c r="J22" i="1"/>
  <c r="I22" i="1"/>
  <c r="O21" i="1"/>
  <c r="N21" i="1"/>
  <c r="M21" i="1"/>
  <c r="L21" i="1"/>
  <c r="K21" i="1"/>
  <c r="J21" i="1"/>
  <c r="I21" i="1"/>
  <c r="O20" i="1"/>
  <c r="N20" i="1"/>
  <c r="M20" i="1"/>
  <c r="L20" i="1"/>
  <c r="K20" i="1"/>
  <c r="J20" i="1"/>
  <c r="I20" i="1"/>
  <c r="O19" i="1"/>
  <c r="N19" i="1"/>
  <c r="M19" i="1"/>
  <c r="L19" i="1"/>
  <c r="K19" i="1"/>
  <c r="J19" i="1"/>
  <c r="I19" i="1"/>
  <c r="O18" i="1"/>
  <c r="N18" i="1"/>
  <c r="M18" i="1"/>
  <c r="L18" i="1"/>
  <c r="K18" i="1"/>
  <c r="J18" i="1"/>
  <c r="I18" i="1"/>
  <c r="O17" i="1"/>
  <c r="N17" i="1"/>
  <c r="M17" i="1"/>
  <c r="L17" i="1"/>
  <c r="K17" i="1"/>
  <c r="J17" i="1"/>
  <c r="I17" i="1"/>
  <c r="O16" i="1"/>
  <c r="N16" i="1"/>
  <c r="M16" i="1"/>
  <c r="L16" i="1"/>
  <c r="K16" i="1"/>
  <c r="J16" i="1"/>
  <c r="I16" i="1"/>
  <c r="O15" i="1"/>
  <c r="N15" i="1"/>
  <c r="M15" i="1"/>
  <c r="L15" i="1"/>
  <c r="K15" i="1"/>
  <c r="J15" i="1"/>
  <c r="I15" i="1"/>
  <c r="O14" i="1"/>
  <c r="N14" i="1"/>
  <c r="M14" i="1"/>
  <c r="L14" i="1"/>
  <c r="K14" i="1"/>
  <c r="J14" i="1"/>
  <c r="I14" i="1"/>
  <c r="O13" i="1"/>
  <c r="N13" i="1"/>
  <c r="M13" i="1"/>
  <c r="L13" i="1"/>
  <c r="K13" i="1"/>
  <c r="J13" i="1"/>
  <c r="I13" i="1"/>
  <c r="O12" i="1"/>
  <c r="N12" i="1"/>
  <c r="M12" i="1"/>
  <c r="L12" i="1"/>
  <c r="K12" i="1"/>
  <c r="J12" i="1"/>
  <c r="I12" i="1"/>
  <c r="O11" i="1"/>
  <c r="N11" i="1"/>
  <c r="M11" i="1"/>
  <c r="L11" i="1"/>
  <c r="K11" i="1"/>
  <c r="J11" i="1"/>
  <c r="I11" i="1"/>
  <c r="O10" i="1"/>
  <c r="N10" i="1"/>
  <c r="M10" i="1"/>
  <c r="L10" i="1"/>
  <c r="K10" i="1"/>
  <c r="J10" i="1"/>
  <c r="I10" i="1"/>
  <c r="O9" i="1"/>
  <c r="N9" i="1"/>
  <c r="M9" i="1"/>
  <c r="L9" i="1"/>
  <c r="K9" i="1"/>
  <c r="J9" i="1"/>
  <c r="I9" i="1"/>
  <c r="O8" i="1"/>
  <c r="N8" i="1"/>
  <c r="M8" i="1"/>
  <c r="L8" i="1"/>
  <c r="K8" i="1"/>
  <c r="J8" i="1"/>
  <c r="I8" i="1"/>
  <c r="O7" i="1"/>
  <c r="N7" i="1"/>
  <c r="M7" i="1"/>
  <c r="L7" i="1"/>
  <c r="K7" i="1"/>
  <c r="J7" i="1"/>
  <c r="I7" i="1"/>
  <c r="O6" i="1"/>
  <c r="N6" i="1"/>
  <c r="M6" i="1"/>
  <c r="L6" i="1"/>
  <c r="K6" i="1"/>
  <c r="J6" i="1"/>
  <c r="I6" i="1"/>
  <c r="O5" i="1"/>
  <c r="N5" i="1"/>
  <c r="M5" i="1"/>
  <c r="L5" i="1"/>
  <c r="K5" i="1"/>
  <c r="J5" i="1"/>
  <c r="I5" i="1"/>
</calcChain>
</file>

<file path=xl/sharedStrings.xml><?xml version="1.0" encoding="utf-8"?>
<sst xmlns="http://schemas.openxmlformats.org/spreadsheetml/2006/main" count="624" uniqueCount="307">
  <si>
    <t>序号</t>
  </si>
  <si>
    <t>姓名</t>
  </si>
  <si>
    <t>性别</t>
  </si>
  <si>
    <t>雷冰凌</t>
  </si>
  <si>
    <t>女</t>
  </si>
  <si>
    <t>本科</t>
  </si>
  <si>
    <t>中南民族大学</t>
  </si>
  <si>
    <t>广告学</t>
  </si>
  <si>
    <t>A02</t>
  </si>
  <si>
    <t>3</t>
  </si>
  <si>
    <t>男</t>
  </si>
  <si>
    <t>4</t>
  </si>
  <si>
    <t>任廷业</t>
  </si>
  <si>
    <t>南昌理工学院</t>
  </si>
  <si>
    <t>5</t>
  </si>
  <si>
    <t>6</t>
  </si>
  <si>
    <t>7</t>
  </si>
  <si>
    <t>8</t>
  </si>
  <si>
    <t>刘泓蔚</t>
  </si>
  <si>
    <t>西南交通大学</t>
  </si>
  <si>
    <t>9</t>
  </si>
  <si>
    <t>10</t>
  </si>
  <si>
    <t>11</t>
  </si>
  <si>
    <t>12</t>
  </si>
  <si>
    <t>13</t>
  </si>
  <si>
    <t>14</t>
  </si>
  <si>
    <t>15</t>
  </si>
  <si>
    <t>16</t>
  </si>
  <si>
    <t>17</t>
  </si>
  <si>
    <t>18</t>
  </si>
  <si>
    <t>贵州师范大学求是学院</t>
  </si>
  <si>
    <t>播音与主持艺术</t>
  </si>
  <si>
    <t>A03</t>
  </si>
  <si>
    <t>19</t>
  </si>
  <si>
    <t>杨周</t>
  </si>
  <si>
    <t>贵州师范大学</t>
  </si>
  <si>
    <t>20</t>
  </si>
  <si>
    <t>陈成</t>
  </si>
  <si>
    <t>21</t>
  </si>
  <si>
    <t>安健鑫</t>
  </si>
  <si>
    <t>22</t>
  </si>
  <si>
    <t>杨宴</t>
  </si>
  <si>
    <t>A04</t>
  </si>
  <si>
    <t>23</t>
  </si>
  <si>
    <t>覃娟</t>
  </si>
  <si>
    <t>环境设计</t>
  </si>
  <si>
    <t>A11</t>
  </si>
  <si>
    <t>24</t>
  </si>
  <si>
    <t>25</t>
  </si>
  <si>
    <t>26</t>
  </si>
  <si>
    <t>大专</t>
  </si>
  <si>
    <t>艺术设计</t>
  </si>
  <si>
    <t>27</t>
  </si>
  <si>
    <t>杨廷雪</t>
  </si>
  <si>
    <t>湖南大众传媒职业技术学院</t>
  </si>
  <si>
    <t>新闻采编与制作</t>
  </si>
  <si>
    <t>28</t>
  </si>
  <si>
    <t>郭洪成</t>
  </si>
  <si>
    <t>湖南软件职业学院</t>
  </si>
  <si>
    <t>软件技术</t>
  </si>
  <si>
    <t>29</t>
  </si>
  <si>
    <t>贵州大学科技学院</t>
  </si>
  <si>
    <t>30</t>
  </si>
  <si>
    <t>31</t>
  </si>
  <si>
    <t>美术学</t>
  </si>
  <si>
    <t>A05</t>
  </si>
  <si>
    <t>32</t>
  </si>
  <si>
    <t>33</t>
  </si>
  <si>
    <t>铜仁学院</t>
  </si>
  <si>
    <t>34</t>
  </si>
  <si>
    <t>35</t>
  </si>
  <si>
    <t>任缨京</t>
  </si>
  <si>
    <t>武夷学院</t>
  </si>
  <si>
    <t>36</t>
  </si>
  <si>
    <t>王娟慧</t>
  </si>
  <si>
    <t>河南科技大学</t>
  </si>
  <si>
    <t>37</t>
  </si>
  <si>
    <t>动画</t>
  </si>
  <si>
    <t>A06</t>
  </si>
  <si>
    <t>汪飞</t>
  </si>
  <si>
    <t>重庆邮电大学</t>
  </si>
  <si>
    <t>贵州民族大学人文科技学院</t>
  </si>
  <si>
    <t>石敏</t>
  </si>
  <si>
    <t>李小林</t>
  </si>
  <si>
    <t>马叶春</t>
  </si>
  <si>
    <t>西安欧亚学院</t>
  </si>
  <si>
    <t>编辑出版学</t>
  </si>
  <si>
    <t>A09</t>
  </si>
  <si>
    <t>王江华</t>
  </si>
  <si>
    <t>陕西师范大学</t>
  </si>
  <si>
    <t>张茂莲</t>
  </si>
  <si>
    <t>湖北民族学院科技学院</t>
  </si>
  <si>
    <t>黔南民族师范学院</t>
  </si>
  <si>
    <t>广播电视学</t>
  </si>
  <si>
    <t>A08</t>
  </si>
  <si>
    <t>广播电视新闻学</t>
  </si>
  <si>
    <t>新闻学</t>
  </si>
  <si>
    <t>A07</t>
  </si>
  <si>
    <t>贵阳学院</t>
  </si>
  <si>
    <t>贵州民族学院人文科技学院</t>
  </si>
  <si>
    <t>肖鑫</t>
  </si>
  <si>
    <t>汉语言文学</t>
  </si>
  <si>
    <t>A10</t>
  </si>
  <si>
    <t>敖雨露</t>
  </si>
  <si>
    <t>贵州商学院</t>
  </si>
  <si>
    <t>计算机信息管理</t>
  </si>
  <si>
    <t>滕明俊</t>
  </si>
  <si>
    <t>中州大学</t>
  </si>
  <si>
    <t>影视广告（广告策划与文案）</t>
  </si>
  <si>
    <t>孙磊</t>
  </si>
  <si>
    <t>河北承德石油高等专科学校</t>
  </si>
  <si>
    <t>酒店管理</t>
  </si>
  <si>
    <t>刘汉滨</t>
  </si>
  <si>
    <t>贵州师范学院</t>
  </si>
  <si>
    <t>汉语言文学（语文教育）</t>
  </si>
  <si>
    <t>罗松</t>
  </si>
  <si>
    <t>江西工程学院</t>
  </si>
  <si>
    <t>音乐表演</t>
  </si>
  <si>
    <t>何军</t>
  </si>
  <si>
    <t>张智</t>
  </si>
  <si>
    <t>谢亚利</t>
  </si>
  <si>
    <t>重庆大学城市科技学院</t>
  </si>
  <si>
    <t>丁飞琼</t>
  </si>
  <si>
    <t>张松海</t>
  </si>
  <si>
    <t>舒曼</t>
  </si>
  <si>
    <t>刘良</t>
  </si>
  <si>
    <t>刘晶</t>
  </si>
  <si>
    <t>沈慧</t>
  </si>
  <si>
    <t>青岛大学</t>
  </si>
  <si>
    <t>张隆</t>
  </si>
  <si>
    <t>涂静</t>
  </si>
  <si>
    <t>赵雪</t>
  </si>
  <si>
    <t>杨萌萌</t>
  </si>
  <si>
    <t>A01</t>
  </si>
  <si>
    <t>汇总</t>
  </si>
  <si>
    <t>德江县2014年事业单位在第二届中国贵州人才博览会面向社会公开招聘(引进)高层次
和紧缺人才拟调减或取消岗位情况</t>
  </si>
  <si>
    <t>单位代码</t>
  </si>
  <si>
    <t>招聘区（县）</t>
  </si>
  <si>
    <t>职位类别代码</t>
  </si>
  <si>
    <t>职位类别</t>
  </si>
  <si>
    <t>职位代码</t>
  </si>
  <si>
    <t>招聘单位</t>
  </si>
  <si>
    <t>职位名称</t>
  </si>
  <si>
    <t>拟招聘总人数</t>
  </si>
  <si>
    <t>岗位ID
扩展</t>
  </si>
  <si>
    <t>职位ID
比对校验</t>
  </si>
  <si>
    <t>职位报名人数</t>
  </si>
  <si>
    <t>职位招聘总人数</t>
  </si>
  <si>
    <t>达不到3:1比例拟取消职位人数</t>
  </si>
  <si>
    <t>职位调减招聘人数</t>
  </si>
  <si>
    <t>取消或调减后的职位招聘人数</t>
  </si>
  <si>
    <t>综合类</t>
  </si>
  <si>
    <t>中共德江县委党校</t>
  </si>
  <si>
    <t>理论教员</t>
  </si>
  <si>
    <t>德江县财政局</t>
  </si>
  <si>
    <t>德江县国库集中支付局财会人员</t>
  </si>
  <si>
    <t>德江县非税收入管理局财会人员</t>
  </si>
  <si>
    <t>德江县人力资源和社会保障局</t>
  </si>
  <si>
    <t>德江县人才交流中心工作人员</t>
  </si>
  <si>
    <t>德江县环境保护局</t>
  </si>
  <si>
    <t>德江县环境监测站工作人员</t>
  </si>
  <si>
    <t>德江县文化体育广播电视局</t>
  </si>
  <si>
    <t>德江县广播电视台新闻部记者</t>
  </si>
  <si>
    <t>德江县水务局</t>
  </si>
  <si>
    <t>德江县重点水源工程建设管理局建设管理股工作人员</t>
  </si>
  <si>
    <t>德江县住房与城乡规划建设局</t>
  </si>
  <si>
    <t>德江县城市园林绿化站工作人员</t>
  </si>
  <si>
    <t>德江县农牧科技局</t>
  </si>
  <si>
    <t>德江县茶叶产业发展办公室工作人员</t>
  </si>
  <si>
    <t>A12</t>
  </si>
  <si>
    <t>德江县交通运输局</t>
  </si>
  <si>
    <t>德江县交通局公路管理所翻译人员</t>
  </si>
  <si>
    <t>A13</t>
  </si>
  <si>
    <t>中共德江县委宣传部</t>
  </si>
  <si>
    <t>德江县宣传教育中心解说员</t>
  </si>
  <si>
    <t>A14</t>
  </si>
  <si>
    <t>德江县工商行政管理局信息中心</t>
  </si>
  <si>
    <t>工作人员</t>
  </si>
  <si>
    <t>A15</t>
  </si>
  <si>
    <t>德江县质量技术监督局</t>
  </si>
  <si>
    <t>德江县质量技术监督检测所特种设备检测工作人员</t>
  </si>
  <si>
    <t>A16</t>
  </si>
  <si>
    <t>德江县青龙街道</t>
  </si>
  <si>
    <t>党建综合部工作人员</t>
  </si>
  <si>
    <t>A17</t>
  </si>
  <si>
    <t>德江县玉水街道</t>
  </si>
  <si>
    <t>教育类</t>
  </si>
  <si>
    <t>B01</t>
  </si>
  <si>
    <t>德江县第一中学</t>
  </si>
  <si>
    <t>数学教师</t>
  </si>
  <si>
    <t>B02</t>
  </si>
  <si>
    <t>物理教师</t>
  </si>
  <si>
    <t>B03</t>
  </si>
  <si>
    <t>化学教师</t>
  </si>
  <si>
    <t>B04</t>
  </si>
  <si>
    <t>生物教师</t>
  </si>
  <si>
    <t>B05</t>
  </si>
  <si>
    <t>信息技术教师</t>
  </si>
  <si>
    <t>B06</t>
  </si>
  <si>
    <t>语文教师</t>
  </si>
  <si>
    <t>B07</t>
  </si>
  <si>
    <t>历史教师</t>
  </si>
  <si>
    <t>B08</t>
  </si>
  <si>
    <t>政治教师</t>
  </si>
  <si>
    <t>B09</t>
  </si>
  <si>
    <t>体育教师</t>
  </si>
  <si>
    <t>B10</t>
  </si>
  <si>
    <t>地理教师</t>
  </si>
  <si>
    <t>B11</t>
  </si>
  <si>
    <t>英语教师</t>
  </si>
  <si>
    <t>B12</t>
  </si>
  <si>
    <t>德江县第二中学</t>
  </si>
  <si>
    <t>B13</t>
  </si>
  <si>
    <t>B14</t>
  </si>
  <si>
    <t>B15</t>
  </si>
  <si>
    <t>B16</t>
  </si>
  <si>
    <t>B17</t>
  </si>
  <si>
    <t>B18</t>
  </si>
  <si>
    <t>德江县煎茶中学</t>
  </si>
  <si>
    <t>B19</t>
  </si>
  <si>
    <t>B20</t>
  </si>
  <si>
    <t>B21</t>
  </si>
  <si>
    <t>德江县中等职业学校</t>
  </si>
  <si>
    <t>电子电工专业课教师</t>
  </si>
  <si>
    <t>B22</t>
  </si>
  <si>
    <t>茶叶生产加工技术专业课教师</t>
  </si>
  <si>
    <t>B23</t>
  </si>
  <si>
    <t>汽车运用与维修专业课教师</t>
  </si>
  <si>
    <t>B24</t>
  </si>
  <si>
    <t>药物制剂专业课教师</t>
  </si>
  <si>
    <t>B25</t>
  </si>
  <si>
    <t>教育技术专业课教师</t>
  </si>
  <si>
    <t>B26</t>
  </si>
  <si>
    <t>美术装璜专业课教师</t>
  </si>
  <si>
    <t>B27</t>
  </si>
  <si>
    <t>学前教育专业课教师</t>
  </si>
  <si>
    <t>B28</t>
  </si>
  <si>
    <t>护理专业课教师</t>
  </si>
  <si>
    <t>B29</t>
  </si>
  <si>
    <t>酒店管理专业课教师</t>
  </si>
  <si>
    <t>B30</t>
  </si>
  <si>
    <t>焊接技术专业课教师</t>
  </si>
  <si>
    <t>卫生类</t>
  </si>
  <si>
    <t>C01</t>
  </si>
  <si>
    <t>德江县人民医院</t>
  </si>
  <si>
    <t>临床科室</t>
  </si>
  <si>
    <t>C02</t>
  </si>
  <si>
    <t>影像科</t>
  </si>
  <si>
    <t>C03</t>
  </si>
  <si>
    <t>中医科</t>
  </si>
  <si>
    <t>C04</t>
  </si>
  <si>
    <t>麻醉科</t>
  </si>
  <si>
    <t>C05</t>
  </si>
  <si>
    <t>眼科</t>
  </si>
  <si>
    <t>C06</t>
  </si>
  <si>
    <t>耳鼻喉科</t>
  </si>
  <si>
    <t>C07</t>
  </si>
  <si>
    <t>康复科</t>
  </si>
  <si>
    <t>C08</t>
  </si>
  <si>
    <t>信息中心</t>
  </si>
  <si>
    <t>C09</t>
  </si>
  <si>
    <t>德江县民族中医院</t>
  </si>
  <si>
    <t>C10</t>
  </si>
  <si>
    <t>C11</t>
  </si>
  <si>
    <t>C12</t>
  </si>
  <si>
    <t>C13</t>
  </si>
  <si>
    <t>护理人员</t>
  </si>
  <si>
    <t>C14</t>
  </si>
  <si>
    <t>德江县疾病预防控制中心</t>
  </si>
  <si>
    <t>C15</t>
  </si>
  <si>
    <t>免规科</t>
  </si>
  <si>
    <t>C16</t>
  </si>
  <si>
    <t>检验科</t>
  </si>
  <si>
    <t>C17</t>
  </si>
  <si>
    <t>德江县妇幼保健院</t>
  </si>
  <si>
    <t>C18</t>
  </si>
  <si>
    <t>C19</t>
  </si>
  <si>
    <t>C20</t>
  </si>
  <si>
    <t>德江县农村合作医疗管理局</t>
  </si>
  <si>
    <t>德江县交通局</t>
  </si>
  <si>
    <t>德江县工业和商务局</t>
  </si>
  <si>
    <t>德江县长丰水库管理局</t>
  </si>
  <si>
    <t>德江县住房和城乡规划建设局</t>
  </si>
  <si>
    <t>拟体检</t>
    <phoneticPr fontId="22" type="noConversion"/>
  </si>
  <si>
    <t>德江县融媒体中心电视节目男主持人</t>
  </si>
  <si>
    <t>德江县融媒体中心广告中心工作人员</t>
  </si>
  <si>
    <t>德江县融媒体中心编辑制作中心工作人员</t>
  </si>
  <si>
    <t>德江县融媒体中心采访中心工作人员</t>
  </si>
  <si>
    <t>1</t>
    <phoneticPr fontId="22" type="noConversion"/>
  </si>
  <si>
    <t>2</t>
    <phoneticPr fontId="22" type="noConversion"/>
  </si>
  <si>
    <t>出生日期</t>
    <phoneticPr fontId="22" type="noConversion"/>
  </si>
  <si>
    <t>学历</t>
    <phoneticPr fontId="22" type="noConversion"/>
  </si>
  <si>
    <t>毕业时间</t>
    <phoneticPr fontId="22" type="noConversion"/>
  </si>
  <si>
    <t>毕业
院校</t>
    <phoneticPr fontId="22" type="noConversion"/>
  </si>
  <si>
    <t>所学
专业</t>
    <phoneticPr fontId="22" type="noConversion"/>
  </si>
  <si>
    <t>笔试成绩</t>
    <phoneticPr fontId="22" type="noConversion"/>
  </si>
  <si>
    <t>面试成绩</t>
    <phoneticPr fontId="22" type="noConversion"/>
  </si>
  <si>
    <t>笔试折合成绩</t>
    <phoneticPr fontId="22" type="noConversion"/>
  </si>
  <si>
    <t>面试折合成绩</t>
    <phoneticPr fontId="22" type="noConversion"/>
  </si>
  <si>
    <t>综合成绩</t>
    <phoneticPr fontId="22" type="noConversion"/>
  </si>
  <si>
    <t>综合成绩排名</t>
    <phoneticPr fontId="22" type="noConversion"/>
  </si>
  <si>
    <t>拟体检</t>
    <phoneticPr fontId="22" type="noConversion"/>
  </si>
  <si>
    <t>缺考</t>
    <phoneticPr fontId="22" type="noConversion"/>
  </si>
  <si>
    <t>2019年德江县融媒体中心公开招聘事业单位工作人员面试成绩及拟体检人员</t>
    <phoneticPr fontId="22" type="noConversion"/>
  </si>
  <si>
    <t>职位代码</t>
    <phoneticPr fontId="22" type="noConversion"/>
  </si>
  <si>
    <t>德江县融媒体中心电视节目女主持人</t>
  </si>
  <si>
    <t>应聘岗位</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</si>
</sst>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 #,##0_ ;_ * \-#,##0_ ;_ * &quot;-&quot;_ ;_ @_ "/>
    <numFmt numFmtId="43" formatCode="_ * #,##0.00_ ;_ * \-#,##0.00_ ;_ * &quot;-&quot;??_ ;_ @_ "/>
    <numFmt numFmtId="176" formatCode="_-* #,##0.00_$_-;\-* #,##0.00_$_-;_-* &quot;-&quot;??_$_-;_-@_-"/>
    <numFmt numFmtId="177" formatCode="yy\.mm\.dd"/>
    <numFmt numFmtId="178" formatCode="_ \¥* #,##0.00_ ;_ \¥* \-#,##0.00_ ;_ \¥* &quot;-&quot;??_ ;_ @_ "/>
    <numFmt numFmtId="179" formatCode="&quot;$&quot;#,##0.00_);[Red]\(&quot;$&quot;#,##0.00\)"/>
    <numFmt numFmtId="180" formatCode="_(&quot;$&quot;* #,##0_);_(&quot;$&quot;* \(#,##0\);_(&quot;$&quot;* &quot;-&quot;_);_(@_)"/>
    <numFmt numFmtId="181" formatCode="#,##0.0_);\(#,##0.0\)"/>
    <numFmt numFmtId="182" formatCode="0.0"/>
    <numFmt numFmtId="183" formatCode="_-&quot;$&quot;\ * #,##0_-;_-&quot;$&quot;\ * #,##0\-;_-&quot;$&quot;\ * &quot;-&quot;_-;_-@_-"/>
    <numFmt numFmtId="184" formatCode="&quot;$&quot;\ #,##0.00_-;[Red]&quot;$&quot;\ #,##0.00\-"/>
    <numFmt numFmtId="185" formatCode="_-* #,##0&quot;$&quot;_-;\-* #,##0&quot;$&quot;_-;_-* &quot;-&quot;&quot;$&quot;_-;_-@_-"/>
    <numFmt numFmtId="186" formatCode="_-&quot;$&quot;* #,##0_-;\-&quot;$&quot;* #,##0_-;_-&quot;$&quot;* &quot;-&quot;_-;_-@_-"/>
    <numFmt numFmtId="187" formatCode="_-* #,##0.00_-;\-* #,##0.00_-;_-* &quot;-&quot;??_-;_-@_-"/>
    <numFmt numFmtId="188" formatCode="_-* #,##0\ _k_r_-;\-* #,##0\ _k_r_-;_-* &quot;-&quot;\ _k_r_-;_-@_-"/>
    <numFmt numFmtId="189" formatCode="yyyy\.mm"/>
    <numFmt numFmtId="190" formatCode="_-* #,##0.00&quot;$&quot;_-;\-* #,##0.00&quot;$&quot;_-;_-* &quot;-&quot;??&quot;$&quot;_-;_-@_-"/>
    <numFmt numFmtId="191" formatCode="&quot;$&quot;#,##0_);\(&quot;$&quot;#,##0\)"/>
    <numFmt numFmtId="192" formatCode="&quot;綅&quot;\t#,##0_);[Red]\(&quot;綅&quot;\t#,##0\)"/>
    <numFmt numFmtId="193" formatCode="_-* #,##0.00\ _k_r_-;\-* #,##0.00\ _k_r_-;_-* &quot;-&quot;??\ _k_r_-;_-@_-"/>
    <numFmt numFmtId="194" formatCode="_(&quot;$&quot;* #,##0.00_);_(&quot;$&quot;* \(#,##0.00\);_(&quot;$&quot;* &quot;-&quot;??_);_(@_)"/>
    <numFmt numFmtId="195" formatCode="#,##0;\-#,##0;&quot;-&quot;"/>
    <numFmt numFmtId="196" formatCode="_-* #,##0_$_-;\-* #,##0_$_-;_-* &quot;-&quot;_$_-;_-@_-"/>
    <numFmt numFmtId="197" formatCode="\$#,##0;\(\$#,##0\)"/>
    <numFmt numFmtId="198" formatCode="yyyy\.mm\.dd"/>
    <numFmt numFmtId="199" formatCode="_-&quot;$&quot;* #,##0.00_-;\-&quot;$&quot;* #,##0.00_-;_-&quot;$&quot;* &quot;-&quot;??_-;_-@_-"/>
    <numFmt numFmtId="200" formatCode="&quot;?\t#,##0_);[Red]\(&quot;&quot;?&quot;\t#,##0\)"/>
    <numFmt numFmtId="201" formatCode="&quot;$&quot;#,##0_);[Red]\(&quot;$&quot;#,##0\)"/>
    <numFmt numFmtId="202" formatCode="0.00_)"/>
    <numFmt numFmtId="203" formatCode="_-&quot;$&quot;\ * #,##0.00_-;_-&quot;$&quot;\ * #,##0.00\-;_-&quot;$&quot;\ * &quot;-&quot;??_-;_-@_-"/>
    <numFmt numFmtId="204" formatCode="#,##0;\(#,##0\)"/>
    <numFmt numFmtId="205" formatCode="#,##0;[Red]\(#,##0\)"/>
    <numFmt numFmtId="206" formatCode="\$#,##0.00;\(\$#,##0.00\)"/>
    <numFmt numFmtId="207" formatCode="0.00_ "/>
  </numFmts>
  <fonts count="110">
    <font>
      <sz val="12"/>
      <name val="宋体"/>
      <charset val="134"/>
    </font>
    <font>
      <sz val="10"/>
      <name val="仿宋_GB2312"/>
      <family val="3"/>
      <charset val="134"/>
    </font>
    <font>
      <b/>
      <sz val="16"/>
      <name val="仿宋_GB2312"/>
      <family val="3"/>
      <charset val="134"/>
    </font>
    <font>
      <sz val="10"/>
      <name val="宋体"/>
      <family val="3"/>
      <charset val="134"/>
    </font>
    <font>
      <sz val="10"/>
      <name val="Arial"/>
      <family val="2"/>
    </font>
    <font>
      <sz val="10"/>
      <color indexed="12"/>
      <name val="Arial"/>
      <family val="2"/>
    </font>
    <font>
      <sz val="10"/>
      <name val="Franklin Gothic Medium"/>
      <family val="2"/>
    </font>
    <font>
      <b/>
      <sz val="10"/>
      <name val="Franklin Gothic Medium"/>
      <family val="2"/>
    </font>
    <font>
      <b/>
      <sz val="16"/>
      <color indexed="8"/>
      <name val="黑体"/>
      <family val="3"/>
      <charset val="134"/>
    </font>
    <font>
      <b/>
      <sz val="14"/>
      <color indexed="8"/>
      <name val="黑体"/>
      <family val="3"/>
      <charset val="134"/>
    </font>
    <font>
      <b/>
      <sz val="18"/>
      <color indexed="8"/>
      <name val="黑体"/>
      <family val="3"/>
      <charset val="134"/>
    </font>
    <font>
      <b/>
      <sz val="18"/>
      <color indexed="8"/>
      <name val="Arial"/>
      <family val="2"/>
    </font>
    <font>
      <b/>
      <sz val="10"/>
      <name val="宋体"/>
      <family val="3"/>
      <charset val="134"/>
    </font>
    <font>
      <sz val="10"/>
      <color indexed="8"/>
      <name val="宋体"/>
      <family val="3"/>
      <charset val="134"/>
    </font>
    <font>
      <sz val="10"/>
      <color indexed="8"/>
      <name val="Arial"/>
      <family val="2"/>
    </font>
    <font>
      <sz val="10"/>
      <color indexed="8"/>
      <name val="Franklin Gothic Medium"/>
      <family val="2"/>
    </font>
    <font>
      <b/>
      <sz val="10"/>
      <color indexed="8"/>
      <name val="Franklin Gothic Medium"/>
      <family val="2"/>
    </font>
    <font>
      <sz val="10"/>
      <color indexed="12"/>
      <name val="宋体"/>
      <family val="3"/>
      <charset val="134"/>
    </font>
    <font>
      <sz val="10"/>
      <color indexed="10"/>
      <name val="宋体"/>
      <family val="3"/>
      <charset val="134"/>
    </font>
    <font>
      <sz val="11"/>
      <color indexed="10"/>
      <name val="宋体"/>
      <family val="3"/>
      <charset val="134"/>
    </font>
    <font>
      <sz val="11"/>
      <name val="宋体"/>
      <family val="3"/>
      <charset val="134"/>
    </font>
    <font>
      <sz val="9"/>
      <color indexed="12"/>
      <name val="宋体"/>
      <family val="3"/>
      <charset val="134"/>
    </font>
    <font>
      <sz val="9"/>
      <name val="宋体"/>
      <family val="3"/>
      <charset val="134"/>
    </font>
    <font>
      <sz val="12"/>
      <color indexed="8"/>
      <name val="宋体"/>
      <family val="3"/>
      <charset val="134"/>
    </font>
    <font>
      <sz val="12"/>
      <color indexed="8"/>
      <name val="楷体_GB2312"/>
      <charset val="134"/>
    </font>
    <font>
      <sz val="11"/>
      <color indexed="8"/>
      <name val="宋体"/>
      <family val="3"/>
      <charset val="134"/>
    </font>
    <font>
      <sz val="8"/>
      <name val="Times New Roman"/>
      <family val="1"/>
    </font>
    <font>
      <sz val="11"/>
      <color indexed="20"/>
      <name val="宋体"/>
      <family val="3"/>
      <charset val="134"/>
    </font>
    <font>
      <sz val="12"/>
      <color indexed="9"/>
      <name val="宋体"/>
      <family val="3"/>
      <charset val="134"/>
    </font>
    <font>
      <sz val="11"/>
      <color indexed="9"/>
      <name val="宋体"/>
      <family val="3"/>
      <charset val="134"/>
    </font>
    <font>
      <sz val="10"/>
      <name val="Helv"/>
      <family val="2"/>
    </font>
    <font>
      <sz val="10"/>
      <name val="Geneva"/>
      <family val="1"/>
    </font>
    <font>
      <sz val="12"/>
      <name val="Times New Roman"/>
      <family val="1"/>
    </font>
    <font>
      <sz val="12"/>
      <color indexed="9"/>
      <name val="楷体_GB2312"/>
      <charset val="134"/>
    </font>
    <font>
      <sz val="11"/>
      <color indexed="17"/>
      <name val="宋体"/>
      <family val="3"/>
      <charset val="134"/>
    </font>
    <font>
      <sz val="12"/>
      <color indexed="17"/>
      <name val="宋体"/>
      <family val="3"/>
      <charset val="134"/>
    </font>
    <font>
      <sz val="10.5"/>
      <color indexed="17"/>
      <name val="宋体"/>
      <family val="3"/>
      <charset val="134"/>
    </font>
    <font>
      <sz val="12"/>
      <name val="宋体"/>
      <family val="3"/>
      <charset val="134"/>
    </font>
    <font>
      <u/>
      <sz val="12"/>
      <color indexed="36"/>
      <name val="宋体"/>
      <family val="3"/>
      <charset val="134"/>
    </font>
    <font>
      <sz val="12"/>
      <color indexed="17"/>
      <name val="楷体_GB2312"/>
      <charset val="134"/>
    </font>
    <font>
      <sz val="10"/>
      <color indexed="17"/>
      <name val="宋体"/>
      <family val="3"/>
      <charset val="134"/>
    </font>
    <font>
      <b/>
      <sz val="12"/>
      <color indexed="52"/>
      <name val="楷体_GB2312"/>
      <charset val="134"/>
    </font>
    <font>
      <b/>
      <sz val="18"/>
      <color indexed="56"/>
      <name val="宋体"/>
      <family val="3"/>
      <charset val="134"/>
    </font>
    <font>
      <sz val="10"/>
      <name val="MS Sans Serif"/>
      <family val="1"/>
    </font>
    <font>
      <sz val="12"/>
      <color indexed="20"/>
      <name val="楷体_GB2312"/>
      <charset val="134"/>
    </font>
    <font>
      <sz val="12"/>
      <color indexed="16"/>
      <name val="宋体"/>
      <family val="3"/>
      <charset val="134"/>
    </font>
    <font>
      <b/>
      <sz val="15"/>
      <color indexed="56"/>
      <name val="楷体_GB2312"/>
      <charset val="134"/>
    </font>
    <font>
      <b/>
      <sz val="11"/>
      <color indexed="52"/>
      <name val="宋体"/>
      <family val="3"/>
      <charset val="134"/>
    </font>
    <font>
      <b/>
      <sz val="10"/>
      <name val="MS Sans Serif"/>
      <family val="2"/>
    </font>
    <font>
      <sz val="12"/>
      <color indexed="9"/>
      <name val="Helv"/>
      <family val="2"/>
    </font>
    <font>
      <b/>
      <sz val="12"/>
      <name val="Arial"/>
      <family val="2"/>
    </font>
    <font>
      <sz val="12"/>
      <name val="Helv"/>
      <family val="2"/>
    </font>
    <font>
      <sz val="10.5"/>
      <color indexed="20"/>
      <name val="宋体"/>
      <family val="3"/>
      <charset val="134"/>
    </font>
    <font>
      <sz val="12"/>
      <name val="Arial"/>
      <family val="2"/>
    </font>
    <font>
      <sz val="11"/>
      <color indexed="62"/>
      <name val="宋体"/>
      <family val="3"/>
      <charset val="134"/>
    </font>
    <font>
      <b/>
      <sz val="11"/>
      <color indexed="56"/>
      <name val="宋体"/>
      <family val="3"/>
      <charset val="134"/>
    </font>
    <font>
      <b/>
      <sz val="12"/>
      <color indexed="63"/>
      <name val="楷体_GB2312"/>
      <charset val="134"/>
    </font>
    <font>
      <b/>
      <sz val="12"/>
      <color indexed="8"/>
      <name val="楷体_GB2312"/>
      <charset val="134"/>
    </font>
    <font>
      <sz val="10"/>
      <name val="Times New Roman"/>
      <family val="1"/>
    </font>
    <font>
      <sz val="12"/>
      <color indexed="60"/>
      <name val="楷体_GB2312"/>
      <charset val="134"/>
    </font>
    <font>
      <b/>
      <sz val="15"/>
      <color indexed="56"/>
      <name val="宋体"/>
      <family val="3"/>
      <charset val="134"/>
    </font>
    <font>
      <b/>
      <sz val="11"/>
      <color indexed="9"/>
      <name val="宋体"/>
      <family val="3"/>
      <charset val="134"/>
    </font>
    <font>
      <sz val="7"/>
      <name val="Helv"/>
      <family val="2"/>
    </font>
    <font>
      <b/>
      <sz val="10"/>
      <name val="Tms Rmn"/>
      <family val="1"/>
    </font>
    <font>
      <sz val="10"/>
      <name val="Courier"/>
      <family val="3"/>
    </font>
    <font>
      <sz val="12"/>
      <color indexed="20"/>
      <name val="宋体"/>
      <family val="3"/>
      <charset val="134"/>
    </font>
    <font>
      <b/>
      <sz val="9"/>
      <name val="Arial"/>
      <family val="2"/>
    </font>
    <font>
      <u/>
      <sz val="7.5"/>
      <color indexed="12"/>
      <name val="Arial"/>
      <family val="2"/>
    </font>
    <font>
      <b/>
      <sz val="13"/>
      <color indexed="56"/>
      <name val="宋体"/>
      <family val="3"/>
      <charset val="134"/>
    </font>
    <font>
      <sz val="11"/>
      <name val="ＭＳ Ｐゴシック"/>
      <charset val="134"/>
    </font>
    <font>
      <b/>
      <i/>
      <sz val="16"/>
      <name val="Helv"/>
      <family val="2"/>
    </font>
    <font>
      <sz val="12"/>
      <color indexed="10"/>
      <name val="楷体_GB2312"/>
      <charset val="134"/>
    </font>
    <font>
      <sz val="10"/>
      <color indexed="20"/>
      <name val="宋体"/>
      <family val="3"/>
      <charset val="134"/>
    </font>
    <font>
      <b/>
      <sz val="12"/>
      <color indexed="8"/>
      <name val="宋体"/>
      <family val="3"/>
      <charset val="134"/>
    </font>
    <font>
      <b/>
      <sz val="11"/>
      <color indexed="63"/>
      <name val="宋体"/>
      <family val="3"/>
      <charset val="134"/>
    </font>
    <font>
      <sz val="10"/>
      <name val="楷体"/>
      <family val="3"/>
      <charset val="134"/>
    </font>
    <font>
      <sz val="12"/>
      <name val="新細明體"/>
      <charset val="134"/>
    </font>
    <font>
      <sz val="11"/>
      <color indexed="60"/>
      <name val="宋体"/>
      <family val="3"/>
      <charset val="134"/>
    </font>
    <font>
      <b/>
      <sz val="11"/>
      <color indexed="8"/>
      <name val="宋体"/>
      <family val="3"/>
      <charset val="134"/>
    </font>
    <font>
      <u/>
      <sz val="7.5"/>
      <color indexed="36"/>
      <name val="Arial"/>
      <family val="2"/>
    </font>
    <font>
      <b/>
      <sz val="13"/>
      <color indexed="56"/>
      <name val="楷体_GB2312"/>
      <charset val="134"/>
    </font>
    <font>
      <sz val="8"/>
      <name val="Arial"/>
      <family val="2"/>
    </font>
    <font>
      <sz val="7"/>
      <name val="Small Fonts"/>
      <family val="2"/>
    </font>
    <font>
      <b/>
      <sz val="18"/>
      <color indexed="62"/>
      <name val="宋体"/>
      <family val="3"/>
      <charset val="134"/>
    </font>
    <font>
      <sz val="10"/>
      <color indexed="8"/>
      <name val="MS Sans Serif"/>
      <family val="2"/>
    </font>
    <font>
      <sz val="11"/>
      <color indexed="52"/>
      <name val="宋体"/>
      <family val="3"/>
      <charset val="134"/>
    </font>
    <font>
      <i/>
      <sz val="11"/>
      <color indexed="23"/>
      <name val="宋体"/>
      <family val="3"/>
      <charset val="134"/>
    </font>
    <font>
      <b/>
      <sz val="11"/>
      <color indexed="56"/>
      <name val="楷体_GB2312"/>
      <charset val="134"/>
    </font>
    <font>
      <b/>
      <sz val="18"/>
      <name val="Arial"/>
      <family val="2"/>
    </font>
    <font>
      <b/>
      <sz val="12"/>
      <color indexed="9"/>
      <name val="楷体_GB2312"/>
      <charset val="134"/>
    </font>
    <font>
      <sz val="12"/>
      <color indexed="52"/>
      <name val="楷体_GB2312"/>
      <charset val="134"/>
    </font>
    <font>
      <sz val="12"/>
      <name val="官帕眉"/>
      <charset val="134"/>
    </font>
    <font>
      <i/>
      <sz val="12"/>
      <color indexed="23"/>
      <name val="楷体_GB2312"/>
      <charset val="134"/>
    </font>
    <font>
      <u/>
      <sz val="12"/>
      <color indexed="12"/>
      <name val="宋体"/>
      <family val="3"/>
      <charset val="134"/>
    </font>
    <font>
      <sz val="7"/>
      <color indexed="10"/>
      <name val="Helv"/>
      <family val="2"/>
    </font>
    <font>
      <sz val="12"/>
      <name val="바탕체"/>
      <charset val="134"/>
    </font>
    <font>
      <sz val="12"/>
      <name val="Courier"/>
      <family val="3"/>
    </font>
    <font>
      <b/>
      <sz val="14"/>
      <name val="楷体"/>
      <family val="3"/>
      <charset val="134"/>
    </font>
    <font>
      <sz val="12"/>
      <color indexed="62"/>
      <name val="楷体_GB2312"/>
      <charset val="134"/>
    </font>
    <font>
      <sz val="10"/>
      <color theme="1"/>
      <name val="宋体"/>
      <family val="3"/>
      <charset val="134"/>
    </font>
    <font>
      <sz val="9"/>
      <color theme="1"/>
      <name val="宋体"/>
      <family val="3"/>
      <charset val="134"/>
    </font>
    <font>
      <sz val="10"/>
      <color theme="1"/>
      <name val="黑体"/>
      <family val="3"/>
      <charset val="134"/>
    </font>
    <font>
      <sz val="11"/>
      <color theme="1"/>
      <name val="宋体"/>
      <family val="3"/>
      <charset val="134"/>
    </font>
    <font>
      <sz val="11"/>
      <color rgb="FF006100"/>
      <name val="宋体"/>
      <family val="2"/>
      <charset val="134"/>
      <scheme val="minor"/>
    </font>
    <font>
      <b/>
      <sz val="11"/>
      <name val="宋体"/>
      <family val="3"/>
      <charset val="134"/>
    </font>
    <font>
      <sz val="11"/>
      <name val="Arial Black"/>
      <family val="2"/>
    </font>
    <font>
      <sz val="20"/>
      <name val="黑体"/>
      <family val="3"/>
      <charset val="134"/>
    </font>
    <font>
      <sz val="9"/>
      <name val="宋体"/>
      <family val="2"/>
      <charset val="134"/>
      <scheme val="minor"/>
    </font>
    <font>
      <sz val="9"/>
      <name val="宋体"/>
      <family val="3"/>
      <charset val="134"/>
      <scheme val="minor"/>
    </font>
    <font>
      <sz val="10"/>
      <name val="黑体"/>
      <family val="3"/>
      <charset val="134"/>
    </font>
  </fonts>
  <fills count="4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7"/>
        <bgColor indexed="64"/>
      </patternFill>
    </fill>
    <fill>
      <patternFill patternType="solid">
        <fgColor theme="0"/>
        <bgColor indexed="64"/>
      </patternFill>
    </fill>
    <fill>
      <patternFill patternType="solid">
        <fgColor indexed="26"/>
        <bgColor indexed="26"/>
      </patternFill>
    </fill>
    <fill>
      <patternFill patternType="solid">
        <fgColor indexed="11"/>
        <bgColor indexed="64"/>
      </patternFill>
    </fill>
    <fill>
      <patternFill patternType="solid">
        <fgColor indexed="22"/>
        <bgColor indexed="22"/>
      </patternFill>
    </fill>
    <fill>
      <patternFill patternType="solid">
        <fgColor indexed="45"/>
        <bgColor indexed="64"/>
      </patternFill>
    </fill>
    <fill>
      <patternFill patternType="solid">
        <fgColor indexed="49"/>
        <bgColor indexed="49"/>
      </patternFill>
    </fill>
    <fill>
      <patternFill patternType="solid">
        <fgColor indexed="52"/>
        <bgColor indexed="64"/>
      </patternFill>
    </fill>
    <fill>
      <patternFill patternType="solid">
        <fgColor indexed="51"/>
        <bgColor indexed="64"/>
      </patternFill>
    </fill>
    <fill>
      <patternFill patternType="solid">
        <fgColor indexed="55"/>
        <bgColor indexed="55"/>
      </patternFill>
    </fill>
    <fill>
      <patternFill patternType="solid">
        <fgColor indexed="54"/>
        <bgColor indexed="54"/>
      </patternFill>
    </fill>
    <fill>
      <patternFill patternType="solid">
        <fgColor indexed="30"/>
        <bgColor indexed="64"/>
      </patternFill>
    </fill>
    <fill>
      <patternFill patternType="solid">
        <fgColor indexed="42"/>
        <bgColor indexed="42"/>
      </patternFill>
    </fill>
    <fill>
      <patternFill patternType="solid">
        <fgColor indexed="42"/>
        <bgColor indexed="64"/>
      </patternFill>
    </fill>
    <fill>
      <patternFill patternType="solid">
        <fgColor indexed="10"/>
        <bgColor indexed="64"/>
      </patternFill>
    </fill>
    <fill>
      <patternFill patternType="solid">
        <fgColor indexed="52"/>
        <bgColor indexed="52"/>
      </patternFill>
    </fill>
    <fill>
      <patternFill patternType="solid">
        <fgColor indexed="31"/>
        <bgColor indexed="31"/>
      </patternFill>
    </fill>
    <fill>
      <patternFill patternType="solid">
        <fgColor indexed="47"/>
        <bgColor indexed="47"/>
      </patternFill>
    </fill>
    <fill>
      <patternFill patternType="solid">
        <fgColor indexed="31"/>
        <bgColor indexed="64"/>
      </patternFill>
    </fill>
    <fill>
      <patternFill patternType="solid">
        <fgColor indexed="45"/>
        <bgColor indexed="45"/>
      </patternFill>
    </fill>
    <fill>
      <patternFill patternType="solid">
        <fgColor indexed="29"/>
        <bgColor indexed="64"/>
      </patternFill>
    </fill>
    <fill>
      <patternFill patternType="solid">
        <fgColor indexed="25"/>
        <bgColor indexed="25"/>
      </patternFill>
    </fill>
    <fill>
      <patternFill patternType="solid">
        <fgColor indexed="46"/>
        <bgColor indexed="64"/>
      </patternFill>
    </fill>
    <fill>
      <patternFill patternType="solid">
        <fgColor indexed="12"/>
        <bgColor indexed="64"/>
      </patternFill>
    </fill>
    <fill>
      <patternFill patternType="solid">
        <fgColor indexed="15"/>
        <bgColor indexed="64"/>
      </patternFill>
    </fill>
    <fill>
      <patternFill patternType="solid">
        <fgColor indexed="47"/>
        <bgColor indexed="64"/>
      </patternFill>
    </fill>
    <fill>
      <patternFill patternType="solid">
        <fgColor indexed="44"/>
        <bgColor indexed="44"/>
      </patternFill>
    </fill>
    <fill>
      <patternFill patternType="solid">
        <fgColor indexed="44"/>
        <bgColor indexed="64"/>
      </patternFill>
    </fill>
    <fill>
      <patternFill patternType="solid">
        <fgColor indexed="36"/>
        <bgColor indexed="64"/>
      </patternFill>
    </fill>
    <fill>
      <patternFill patternType="solid">
        <fgColor indexed="49"/>
        <bgColor indexed="64"/>
      </patternFill>
    </fill>
    <fill>
      <patternFill patternType="solid">
        <fgColor indexed="27"/>
        <bgColor indexed="27"/>
      </patternFill>
    </fill>
    <fill>
      <patternFill patternType="solid">
        <fgColor indexed="57"/>
        <bgColor indexed="64"/>
      </patternFill>
    </fill>
    <fill>
      <patternFill patternType="gray0625"/>
    </fill>
    <fill>
      <patternFill patternType="solid">
        <fgColor indexed="53"/>
        <bgColor indexed="64"/>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26"/>
        <bgColor indexed="64"/>
      </patternFill>
    </fill>
    <fill>
      <patternFill patternType="lightUp">
        <fgColor indexed="9"/>
        <bgColor indexed="55"/>
      </patternFill>
    </fill>
    <fill>
      <patternFill patternType="mediumGray">
        <fgColor indexed="22"/>
      </patternFill>
    </fill>
    <fill>
      <patternFill patternType="solid">
        <fgColor rgb="FFC6EFCE"/>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2"/>
      </left>
      <right style="thin">
        <color indexed="12"/>
      </right>
      <top style="thin">
        <color indexed="12"/>
      </top>
      <bottom style="thin">
        <color indexed="12"/>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style="medium">
        <color auto="1"/>
      </top>
      <bottom style="medium">
        <color auto="1"/>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bottom/>
      <diagonal/>
    </border>
    <border>
      <left/>
      <right/>
      <top/>
      <bottom style="medium">
        <color auto="1"/>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auto="1"/>
      </top>
      <bottom style="thin">
        <color auto="1"/>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s>
  <cellStyleXfs count="457">
    <xf numFmtId="0" fontId="0" fillId="0" borderId="0">
      <alignment vertical="center"/>
    </xf>
    <xf numFmtId="0" fontId="27" fillId="10" borderId="0" applyNumberFormat="0" applyBorder="0" applyAlignment="0" applyProtection="0">
      <alignment vertical="center"/>
    </xf>
    <xf numFmtId="0" fontId="14" fillId="0" borderId="0">
      <alignment vertical="top"/>
    </xf>
    <xf numFmtId="0" fontId="35" fillId="5" borderId="0" applyNumberFormat="0" applyBorder="0" applyAlignment="0" applyProtection="0">
      <alignment vertical="center"/>
    </xf>
    <xf numFmtId="0" fontId="26" fillId="0" borderId="0">
      <alignment horizontal="center" wrapText="1"/>
      <protection locked="0"/>
    </xf>
    <xf numFmtId="0" fontId="23" fillId="9" borderId="0" applyNumberFormat="0" applyBorder="0" applyAlignment="0" applyProtection="0"/>
    <xf numFmtId="0" fontId="41" fillId="2" borderId="7" applyNumberFormat="0" applyAlignment="0" applyProtection="0">
      <alignment vertical="center"/>
    </xf>
    <xf numFmtId="0" fontId="37" fillId="0" borderId="0"/>
    <xf numFmtId="0" fontId="34" fillId="5" borderId="0" applyNumberFormat="0" applyBorder="0" applyAlignment="0" applyProtection="0">
      <alignment vertical="center"/>
    </xf>
    <xf numFmtId="0" fontId="34" fillId="18" borderId="0" applyNumberFormat="0" applyBorder="0" applyAlignment="0" applyProtection="0">
      <alignment vertical="center"/>
    </xf>
    <xf numFmtId="177" fontId="4" fillId="0" borderId="4" applyFill="0" applyProtection="0">
      <alignment horizontal="right"/>
    </xf>
    <xf numFmtId="0" fontId="27" fillId="10" borderId="0" applyNumberFormat="0" applyBorder="0" applyAlignment="0" applyProtection="0">
      <alignment vertical="center"/>
    </xf>
    <xf numFmtId="0" fontId="28" fillId="14" borderId="0" applyNumberFormat="0" applyBorder="0" applyAlignment="0" applyProtection="0"/>
    <xf numFmtId="0" fontId="27" fillId="10" borderId="0" applyNumberFormat="0" applyBorder="0" applyAlignment="0" applyProtection="0">
      <alignment vertical="center"/>
    </xf>
    <xf numFmtId="0" fontId="37" fillId="0" borderId="0"/>
    <xf numFmtId="0" fontId="32" fillId="0" borderId="0"/>
    <xf numFmtId="0" fontId="30" fillId="0" borderId="0"/>
    <xf numFmtId="0" fontId="44" fillId="10" borderId="0" applyNumberFormat="0" applyBorder="0" applyAlignment="0" applyProtection="0">
      <alignment vertical="center"/>
    </xf>
    <xf numFmtId="0" fontId="27" fillId="10" borderId="0" applyNumberFormat="0" applyBorder="0" applyAlignment="0" applyProtection="0">
      <alignment vertical="center"/>
    </xf>
    <xf numFmtId="0" fontId="44" fillId="10" borderId="0" applyNumberFormat="0" applyBorder="0" applyAlignment="0" applyProtection="0">
      <alignment vertical="center"/>
    </xf>
    <xf numFmtId="0" fontId="34" fillId="18" borderId="0" applyNumberFormat="0" applyBorder="0" applyAlignment="0" applyProtection="0">
      <alignment vertical="center"/>
    </xf>
    <xf numFmtId="0" fontId="44" fillId="10" borderId="0" applyNumberFormat="0" applyBorder="0" applyAlignment="0" applyProtection="0">
      <alignment vertical="center"/>
    </xf>
    <xf numFmtId="0" fontId="14" fillId="0" borderId="0">
      <alignment vertical="top"/>
    </xf>
    <xf numFmtId="0" fontId="37" fillId="0" borderId="0" applyNumberFormat="0" applyFill="0" applyBorder="0" applyAlignment="0" applyProtection="0"/>
    <xf numFmtId="0" fontId="27" fillId="10" borderId="0" applyNumberFormat="0" applyBorder="0" applyAlignment="0" applyProtection="0">
      <alignment vertical="center"/>
    </xf>
    <xf numFmtId="0" fontId="35" fillId="17" borderId="0" applyNumberFormat="0" applyBorder="0" applyAlignment="0" applyProtection="0"/>
    <xf numFmtId="0" fontId="31" fillId="0" borderId="0"/>
    <xf numFmtId="9" fontId="37" fillId="0" borderId="0" applyFont="0" applyFill="0" applyBorder="0" applyAlignment="0" applyProtection="0">
      <alignment vertical="center"/>
    </xf>
    <xf numFmtId="0" fontId="32" fillId="0" borderId="0"/>
    <xf numFmtId="0" fontId="39" fillId="18" borderId="0" applyNumberFormat="0" applyBorder="0" applyAlignment="0" applyProtection="0">
      <alignment vertical="center"/>
    </xf>
    <xf numFmtId="0" fontId="32" fillId="0" borderId="0"/>
    <xf numFmtId="0" fontId="28" fillId="15" borderId="0" applyNumberFormat="0" applyBorder="0" applyAlignment="0" applyProtection="0"/>
    <xf numFmtId="0" fontId="54" fillId="30" borderId="7" applyNumberFormat="0" applyAlignment="0" applyProtection="0">
      <alignment vertical="center"/>
    </xf>
    <xf numFmtId="0" fontId="24" fillId="27" borderId="0" applyNumberFormat="0" applyBorder="0" applyAlignment="0" applyProtection="0">
      <alignment vertical="center"/>
    </xf>
    <xf numFmtId="0" fontId="14" fillId="0" borderId="0">
      <alignment vertical="top"/>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186" fontId="4" fillId="0" borderId="0" applyFont="0" applyFill="0" applyBorder="0" applyAlignment="0" applyProtection="0"/>
    <xf numFmtId="0" fontId="27" fillId="10" borderId="0" applyNumberFormat="0" applyBorder="0" applyAlignment="0" applyProtection="0">
      <alignment vertical="center"/>
    </xf>
    <xf numFmtId="0" fontId="52" fillId="27" borderId="0" applyNumberFormat="0" applyBorder="0" applyAlignment="0" applyProtection="0">
      <alignment vertical="center"/>
    </xf>
    <xf numFmtId="0" fontId="32" fillId="0" borderId="0"/>
    <xf numFmtId="0" fontId="55" fillId="0" borderId="10" applyNumberFormat="0" applyFill="0" applyAlignment="0" applyProtection="0">
      <alignment vertical="center"/>
    </xf>
    <xf numFmtId="0" fontId="56" fillId="2" borderId="11" applyNumberFormat="0" applyAlignment="0" applyProtection="0">
      <alignment vertical="center"/>
    </xf>
    <xf numFmtId="41" fontId="23" fillId="0" borderId="0" applyFont="0" applyFill="0" applyBorder="0" applyAlignment="0" applyProtection="0">
      <alignment vertical="center"/>
    </xf>
    <xf numFmtId="0" fontId="43" fillId="0" borderId="0" applyNumberFormat="0" applyFont="0" applyFill="0" applyBorder="0" applyAlignment="0" applyProtection="0">
      <alignment horizontal="left"/>
    </xf>
    <xf numFmtId="0" fontId="37" fillId="0" borderId="0"/>
    <xf numFmtId="0" fontId="52" fillId="27" borderId="0" applyNumberFormat="0" applyBorder="0" applyAlignment="0" applyProtection="0">
      <alignment vertical="center"/>
    </xf>
    <xf numFmtId="0" fontId="30" fillId="0" borderId="0"/>
    <xf numFmtId="0" fontId="59" fillId="4" borderId="0" applyNumberFormat="0" applyBorder="0" applyAlignment="0" applyProtection="0">
      <alignment vertical="center"/>
    </xf>
    <xf numFmtId="0" fontId="34" fillId="18" borderId="0" applyNumberFormat="0" applyBorder="0" applyAlignment="0" applyProtection="0">
      <alignment vertical="center"/>
    </xf>
    <xf numFmtId="0" fontId="30" fillId="0" borderId="0"/>
    <xf numFmtId="0" fontId="37" fillId="0" borderId="0">
      <protection locked="0"/>
    </xf>
    <xf numFmtId="0" fontId="4" fillId="0" borderId="0"/>
    <xf numFmtId="0" fontId="23" fillId="7" borderId="0" applyNumberFormat="0" applyBorder="0" applyAlignment="0" applyProtection="0"/>
    <xf numFmtId="0" fontId="30" fillId="0" borderId="0"/>
    <xf numFmtId="0" fontId="60" fillId="0" borderId="8" applyNumberFormat="0" applyFill="0" applyAlignment="0" applyProtection="0">
      <alignment vertical="center"/>
    </xf>
    <xf numFmtId="49" fontId="4" fillId="0" borderId="0" applyFont="0" applyFill="0" applyBorder="0" applyAlignment="0" applyProtection="0"/>
    <xf numFmtId="0" fontId="32" fillId="0" borderId="0"/>
    <xf numFmtId="0" fontId="33" fillId="34" borderId="0" applyNumberFormat="0" applyBorder="0" applyAlignment="0" applyProtection="0">
      <alignment vertical="center"/>
    </xf>
    <xf numFmtId="0" fontId="32" fillId="0" borderId="0"/>
    <xf numFmtId="0" fontId="34" fillId="5" borderId="0" applyNumberFormat="0" applyBorder="0" applyAlignment="0" applyProtection="0">
      <alignment vertical="center"/>
    </xf>
    <xf numFmtId="0" fontId="23" fillId="35" borderId="0" applyNumberFormat="0" applyBorder="0" applyAlignment="0" applyProtection="0"/>
    <xf numFmtId="0" fontId="31" fillId="0" borderId="0"/>
    <xf numFmtId="41" fontId="4" fillId="0" borderId="0" applyFont="0" applyFill="0" applyBorder="0" applyAlignment="0" applyProtection="0"/>
    <xf numFmtId="0" fontId="30" fillId="0" borderId="0"/>
    <xf numFmtId="0" fontId="36" fillId="5" borderId="0" applyNumberFormat="0" applyBorder="0" applyAlignment="0" applyProtection="0">
      <alignment vertical="center"/>
    </xf>
    <xf numFmtId="0" fontId="23" fillId="7" borderId="0" applyNumberFormat="0" applyBorder="0" applyAlignment="0" applyProtection="0"/>
    <xf numFmtId="0" fontId="14" fillId="0" borderId="0">
      <alignment vertical="top"/>
    </xf>
    <xf numFmtId="0" fontId="34" fillId="5" borderId="0" applyNumberFormat="0" applyBorder="0" applyAlignment="0" applyProtection="0">
      <alignment vertical="center"/>
    </xf>
    <xf numFmtId="0" fontId="14" fillId="0" borderId="0">
      <alignment vertical="top"/>
    </xf>
    <xf numFmtId="0" fontId="37" fillId="0" borderId="0"/>
    <xf numFmtId="0" fontId="34" fillId="18" borderId="0" applyNumberFormat="0" applyBorder="0" applyAlignment="0" applyProtection="0">
      <alignment vertical="center"/>
    </xf>
    <xf numFmtId="0" fontId="4" fillId="0" borderId="0"/>
    <xf numFmtId="0" fontId="4" fillId="0" borderId="0"/>
    <xf numFmtId="0" fontId="27" fillId="27" borderId="0" applyNumberFormat="0" applyBorder="0" applyAlignment="0" applyProtection="0">
      <alignment vertical="center"/>
    </xf>
    <xf numFmtId="0" fontId="32" fillId="0" borderId="0"/>
    <xf numFmtId="0" fontId="23" fillId="21" borderId="0" applyNumberFormat="0" applyBorder="0" applyAlignment="0" applyProtection="0"/>
    <xf numFmtId="0" fontId="25" fillId="23" borderId="0" applyNumberFormat="0" applyBorder="0" applyAlignment="0" applyProtection="0">
      <alignment vertical="center"/>
    </xf>
    <xf numFmtId="0" fontId="27" fillId="10" borderId="0" applyNumberFormat="0" applyBorder="0" applyAlignment="0" applyProtection="0">
      <alignment vertical="center"/>
    </xf>
    <xf numFmtId="0" fontId="25" fillId="10" borderId="0" applyNumberFormat="0" applyBorder="0" applyAlignment="0" applyProtection="0">
      <alignment vertical="center"/>
    </xf>
    <xf numFmtId="0" fontId="25" fillId="18" borderId="0" applyNumberFormat="0" applyBorder="0" applyAlignment="0" applyProtection="0">
      <alignment vertical="center"/>
    </xf>
    <xf numFmtId="0" fontId="25" fillId="27" borderId="0" applyNumberFormat="0" applyBorder="0" applyAlignment="0" applyProtection="0">
      <alignment vertical="center"/>
    </xf>
    <xf numFmtId="0" fontId="25" fillId="5" borderId="0" applyNumberFormat="0" applyBorder="0" applyAlignment="0" applyProtection="0">
      <alignment vertical="center"/>
    </xf>
    <xf numFmtId="0" fontId="25" fillId="30" borderId="0" applyNumberFormat="0" applyBorder="0" applyAlignment="0" applyProtection="0">
      <alignment vertical="center"/>
    </xf>
    <xf numFmtId="0" fontId="27" fillId="10" borderId="0" applyNumberFormat="0" applyBorder="0" applyAlignment="0" applyProtection="0">
      <alignment vertical="center"/>
    </xf>
    <xf numFmtId="0" fontId="24" fillId="23" borderId="0" applyNumberFormat="0" applyBorder="0" applyAlignment="0" applyProtection="0">
      <alignment vertical="center"/>
    </xf>
    <xf numFmtId="0" fontId="24" fillId="10" borderId="0" applyNumberFormat="0" applyBorder="0" applyAlignment="0" applyProtection="0">
      <alignment vertical="center"/>
    </xf>
    <xf numFmtId="0" fontId="36" fillId="5" borderId="0" applyNumberFormat="0" applyBorder="0" applyAlignment="0" applyProtection="0">
      <alignment vertical="center"/>
    </xf>
    <xf numFmtId="0" fontId="68" fillId="0" borderId="17" applyNumberFormat="0" applyFill="0" applyAlignment="0" applyProtection="0">
      <alignment vertical="center"/>
    </xf>
    <xf numFmtId="0" fontId="24" fillId="18" borderId="0" applyNumberFormat="0" applyBorder="0" applyAlignment="0" applyProtection="0">
      <alignment vertical="center"/>
    </xf>
    <xf numFmtId="0" fontId="25" fillId="0" borderId="0">
      <alignment vertical="center"/>
    </xf>
    <xf numFmtId="183" fontId="4" fillId="0" borderId="0" applyFont="0" applyFill="0" applyBorder="0" applyAlignment="0" applyProtection="0"/>
    <xf numFmtId="0" fontId="24" fillId="27" borderId="0" applyNumberFormat="0" applyBorder="0" applyAlignment="0" applyProtection="0">
      <alignment vertical="center"/>
    </xf>
    <xf numFmtId="40" fontId="69" fillId="0" borderId="0" applyFont="0" applyFill="0" applyBorder="0" applyAlignment="0" applyProtection="0"/>
    <xf numFmtId="41" fontId="4" fillId="0" borderId="0" applyFont="0" applyFill="0" applyBorder="0" applyAlignment="0" applyProtection="0"/>
    <xf numFmtId="0" fontId="24" fillId="5" borderId="0" applyNumberFormat="0" applyBorder="0" applyAlignment="0" applyProtection="0">
      <alignment vertical="center"/>
    </xf>
    <xf numFmtId="0" fontId="24" fillId="30" borderId="0" applyNumberFormat="0" applyBorder="0" applyAlignment="0" applyProtection="0">
      <alignment vertical="center"/>
    </xf>
    <xf numFmtId="0" fontId="25" fillId="32" borderId="0" applyNumberFormat="0" applyBorder="0" applyAlignment="0" applyProtection="0">
      <alignment vertical="center"/>
    </xf>
    <xf numFmtId="0" fontId="25" fillId="25" borderId="0" applyNumberFormat="0" applyBorder="0" applyAlignment="0" applyProtection="0">
      <alignment vertical="center"/>
    </xf>
    <xf numFmtId="0" fontId="25" fillId="8" borderId="0" applyNumberFormat="0" applyBorder="0" applyAlignment="0" applyProtection="0">
      <alignment vertical="center"/>
    </xf>
    <xf numFmtId="202" fontId="70" fillId="0" borderId="0"/>
    <xf numFmtId="0" fontId="25" fillId="27" borderId="0" applyNumberFormat="0" applyBorder="0" applyAlignment="0" applyProtection="0">
      <alignment vertical="center"/>
    </xf>
    <xf numFmtId="0" fontId="71" fillId="0" borderId="0" applyNumberFormat="0" applyFill="0" applyBorder="0" applyAlignment="0" applyProtection="0">
      <alignment vertical="center"/>
    </xf>
    <xf numFmtId="0" fontId="34" fillId="18" borderId="0" applyNumberFormat="0" applyBorder="0" applyAlignment="0" applyProtection="0">
      <alignment vertical="center"/>
    </xf>
    <xf numFmtId="3" fontId="62" fillId="0" borderId="0"/>
    <xf numFmtId="0" fontId="25" fillId="32" borderId="0" applyNumberFormat="0" applyBorder="0" applyAlignment="0" applyProtection="0">
      <alignment vertical="center"/>
    </xf>
    <xf numFmtId="0" fontId="36" fillId="5" borderId="0" applyNumberFormat="0" applyBorder="0" applyAlignment="0" applyProtection="0">
      <alignment vertical="center"/>
    </xf>
    <xf numFmtId="0" fontId="35" fillId="5" borderId="0" applyNumberFormat="0" applyBorder="0" applyAlignment="0" applyProtection="0">
      <alignment vertical="center"/>
    </xf>
    <xf numFmtId="0" fontId="25" fillId="13" borderId="0" applyNumberFormat="0" applyBorder="0" applyAlignment="0" applyProtection="0">
      <alignment vertical="center"/>
    </xf>
    <xf numFmtId="0" fontId="52" fillId="27" borderId="0" applyNumberFormat="0" applyBorder="0" applyAlignment="0" applyProtection="0">
      <alignment vertical="center"/>
    </xf>
    <xf numFmtId="0" fontId="24" fillId="32" borderId="0" applyNumberFormat="0" applyBorder="0" applyAlignment="0" applyProtection="0">
      <alignment vertical="center"/>
    </xf>
    <xf numFmtId="0" fontId="34" fillId="18" borderId="0" applyNumberFormat="0" applyBorder="0" applyAlignment="0" applyProtection="0">
      <alignment vertical="center"/>
    </xf>
    <xf numFmtId="0" fontId="24" fillId="25" borderId="0" applyNumberFormat="0" applyBorder="0" applyAlignment="0" applyProtection="0">
      <alignment vertical="center"/>
    </xf>
    <xf numFmtId="0" fontId="24" fillId="8" borderId="0" applyNumberFormat="0" applyBorder="0" applyAlignment="0" applyProtection="0">
      <alignment vertical="center"/>
    </xf>
    <xf numFmtId="0" fontId="40" fillId="5" borderId="0" applyNumberFormat="0" applyBorder="0" applyAlignment="0" applyProtection="0">
      <alignment vertical="center"/>
    </xf>
    <xf numFmtId="0" fontId="39" fillId="18" borderId="0" applyNumberFormat="0" applyBorder="0" applyAlignment="0" applyProtection="0">
      <alignment vertical="center"/>
    </xf>
    <xf numFmtId="0" fontId="72" fillId="27" borderId="0" applyNumberFormat="0" applyBorder="0" applyAlignment="0" applyProtection="0">
      <alignment vertical="center"/>
    </xf>
    <xf numFmtId="0" fontId="24" fillId="32" borderId="0" applyNumberFormat="0" applyBorder="0" applyAlignment="0" applyProtection="0">
      <alignment vertical="center"/>
    </xf>
    <xf numFmtId="0" fontId="39" fillId="18" borderId="0" applyNumberFormat="0" applyBorder="0" applyAlignment="0" applyProtection="0">
      <alignment vertical="center"/>
    </xf>
    <xf numFmtId="0" fontId="52" fillId="27" borderId="0" applyNumberFormat="0" applyBorder="0" applyAlignment="0" applyProtection="0">
      <alignment vertical="center"/>
    </xf>
    <xf numFmtId="0" fontId="24" fillId="13" borderId="0" applyNumberFormat="0" applyBorder="0" applyAlignment="0" applyProtection="0">
      <alignment vertical="center"/>
    </xf>
    <xf numFmtId="0" fontId="73" fillId="39" borderId="0" applyNumberFormat="0" applyBorder="0" applyAlignment="0" applyProtection="0"/>
    <xf numFmtId="0" fontId="29" fillId="16" borderId="0" applyNumberFormat="0" applyBorder="0" applyAlignment="0" applyProtection="0">
      <alignment vertical="center"/>
    </xf>
    <xf numFmtId="0" fontId="73" fillId="40" borderId="0" applyNumberFormat="0" applyBorder="0" applyAlignment="0" applyProtection="0"/>
    <xf numFmtId="0" fontId="37" fillId="0" borderId="0"/>
    <xf numFmtId="0" fontId="75" fillId="0" borderId="4" applyNumberFormat="0" applyFill="0" applyProtection="0">
      <alignment horizontal="center"/>
    </xf>
    <xf numFmtId="0" fontId="29" fillId="25" borderId="0" applyNumberFormat="0" applyBorder="0" applyAlignment="0" applyProtection="0">
      <alignment vertical="center"/>
    </xf>
    <xf numFmtId="0" fontId="37" fillId="0" borderId="0"/>
    <xf numFmtId="0" fontId="28" fillId="15" borderId="0" applyNumberFormat="0" applyBorder="0" applyAlignment="0" applyProtection="0"/>
    <xf numFmtId="0" fontId="29" fillId="8" borderId="0" applyNumberFormat="0" applyBorder="0" applyAlignment="0" applyProtection="0">
      <alignment vertical="center"/>
    </xf>
    <xf numFmtId="0" fontId="37" fillId="0" borderId="0"/>
    <xf numFmtId="3" fontId="43" fillId="0" borderId="0" applyFont="0" applyFill="0" applyBorder="0" applyAlignment="0" applyProtection="0"/>
    <xf numFmtId="14" fontId="26" fillId="0" borderId="0">
      <alignment horizontal="center" wrapText="1"/>
      <protection locked="0"/>
    </xf>
    <xf numFmtId="0" fontId="67" fillId="0" borderId="0" applyNumberFormat="0" applyFill="0" applyBorder="0" applyAlignment="0" applyProtection="0">
      <alignment vertical="top"/>
      <protection locked="0"/>
    </xf>
    <xf numFmtId="0" fontId="29" fillId="33" borderId="0" applyNumberFormat="0" applyBorder="0" applyAlignment="0" applyProtection="0">
      <alignment vertical="center"/>
    </xf>
    <xf numFmtId="0" fontId="33" fillId="33" borderId="0" applyNumberFormat="0" applyBorder="0" applyAlignment="0" applyProtection="0">
      <alignment vertical="center"/>
    </xf>
    <xf numFmtId="0" fontId="37" fillId="0" borderId="0"/>
    <xf numFmtId="0" fontId="27" fillId="10" borderId="0" applyNumberFormat="0" applyBorder="0" applyAlignment="0" applyProtection="0">
      <alignment vertical="center"/>
    </xf>
    <xf numFmtId="0" fontId="29" fillId="34" borderId="0" applyNumberFormat="0" applyBorder="0" applyAlignment="0" applyProtection="0">
      <alignment vertical="center"/>
    </xf>
    <xf numFmtId="0" fontId="39" fillId="18" borderId="0" applyNumberFormat="0" applyBorder="0" applyAlignment="0" applyProtection="0">
      <alignment vertical="center"/>
    </xf>
    <xf numFmtId="0" fontId="37" fillId="0" borderId="0"/>
    <xf numFmtId="0" fontId="63" fillId="37" borderId="15">
      <protection locked="0"/>
    </xf>
    <xf numFmtId="0" fontId="29" fillId="12" borderId="0" applyNumberFormat="0" applyBorder="0" applyAlignment="0" applyProtection="0">
      <alignment vertical="center"/>
    </xf>
    <xf numFmtId="38" fontId="69" fillId="0" borderId="0" applyFont="0" applyFill="0" applyBorder="0" applyAlignment="0" applyProtection="0"/>
    <xf numFmtId="0" fontId="4" fillId="0" borderId="5" applyNumberFormat="0" applyFill="0" applyProtection="0">
      <alignment horizontal="left"/>
    </xf>
    <xf numFmtId="0" fontId="55" fillId="0" borderId="0" applyNumberFormat="0" applyFill="0" applyBorder="0" applyAlignment="0" applyProtection="0">
      <alignment vertical="center"/>
    </xf>
    <xf numFmtId="0" fontId="33" fillId="16" borderId="0" applyNumberFormat="0" applyBorder="0" applyAlignment="0" applyProtection="0">
      <alignment vertical="center"/>
    </xf>
    <xf numFmtId="0" fontId="37" fillId="0" borderId="0"/>
    <xf numFmtId="0" fontId="33" fillId="25" borderId="0" applyNumberFormat="0" applyBorder="0" applyAlignment="0" applyProtection="0">
      <alignment vertical="center"/>
    </xf>
    <xf numFmtId="0" fontId="33" fillId="8" borderId="0" applyNumberFormat="0" applyBorder="0" applyAlignment="0" applyProtection="0">
      <alignment vertical="center"/>
    </xf>
    <xf numFmtId="0" fontId="77" fillId="4" borderId="0" applyNumberFormat="0" applyBorder="0" applyAlignment="0" applyProtection="0">
      <alignment vertical="center"/>
    </xf>
    <xf numFmtId="0" fontId="28" fillId="20" borderId="0" applyNumberFormat="0" applyBorder="0" applyAlignment="0" applyProtection="0"/>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4" fillId="18" borderId="0" applyNumberFormat="0" applyBorder="0" applyAlignment="0" applyProtection="0">
      <alignment vertical="center"/>
    </xf>
    <xf numFmtId="0" fontId="33" fillId="12" borderId="0" applyNumberFormat="0" applyBorder="0" applyAlignment="0" applyProtection="0">
      <alignment vertical="center"/>
    </xf>
    <xf numFmtId="0" fontId="30" fillId="0" borderId="0">
      <protection locked="0"/>
    </xf>
    <xf numFmtId="0" fontId="29" fillId="41" borderId="0" applyNumberFormat="0" applyBorder="0" applyAlignment="0" applyProtection="0">
      <alignment vertical="center"/>
    </xf>
    <xf numFmtId="0" fontId="52" fillId="27" borderId="0" applyNumberFormat="0" applyBorder="0" applyAlignment="0" applyProtection="0">
      <alignment vertical="center"/>
    </xf>
    <xf numFmtId="0" fontId="23" fillId="21" borderId="0" applyNumberFormat="0" applyBorder="0" applyAlignment="0" applyProtection="0"/>
    <xf numFmtId="0" fontId="28" fillId="31" borderId="0" applyNumberFormat="0" applyBorder="0" applyAlignment="0" applyProtection="0"/>
    <xf numFmtId="0" fontId="29" fillId="19" borderId="0" applyNumberFormat="0" applyBorder="0" applyAlignment="0" applyProtection="0">
      <alignment vertical="center"/>
    </xf>
    <xf numFmtId="0" fontId="28" fillId="26" borderId="0" applyNumberFormat="0" applyBorder="0" applyAlignment="0" applyProtection="0"/>
    <xf numFmtId="0" fontId="27" fillId="10" borderId="0" applyNumberFormat="0" applyBorder="0" applyAlignment="0" applyProtection="0">
      <alignment vertical="center"/>
    </xf>
    <xf numFmtId="0" fontId="29" fillId="36" borderId="0" applyNumberFormat="0" applyBorder="0" applyAlignment="0" applyProtection="0">
      <alignment vertical="center"/>
    </xf>
    <xf numFmtId="0" fontId="36" fillId="5" borderId="0" applyNumberFormat="0" applyBorder="0" applyAlignment="0" applyProtection="0">
      <alignment vertical="center"/>
    </xf>
    <xf numFmtId="0" fontId="4" fillId="0" borderId="0" applyFont="0" applyFill="0" applyBorder="0" applyAlignment="0" applyProtection="0"/>
    <xf numFmtId="0" fontId="23" fillId="7" borderId="0" applyNumberFormat="0" applyBorder="0" applyAlignment="0" applyProtection="0"/>
    <xf numFmtId="0" fontId="35" fillId="5" borderId="0" applyNumberFormat="0" applyBorder="0" applyAlignment="0" applyProtection="0">
      <alignment vertical="center"/>
    </xf>
    <xf numFmtId="184" fontId="4" fillId="0" borderId="0" applyFont="0" applyFill="0" applyBorder="0" applyAlignment="0" applyProtection="0"/>
    <xf numFmtId="0" fontId="23" fillId="17" borderId="0" applyNumberFormat="0" applyBorder="0" applyAlignment="0" applyProtection="0"/>
    <xf numFmtId="0" fontId="34" fillId="18" borderId="0" applyNumberFormat="0" applyBorder="0" applyAlignment="0" applyProtection="0">
      <alignment vertical="center"/>
    </xf>
    <xf numFmtId="0" fontId="28" fillId="9" borderId="0" applyNumberFormat="0" applyBorder="0" applyAlignment="0" applyProtection="0"/>
    <xf numFmtId="0" fontId="28" fillId="14" borderId="0" applyNumberFormat="0" applyBorder="0" applyAlignment="0" applyProtection="0"/>
    <xf numFmtId="191" fontId="48" fillId="0" borderId="13" applyAlignment="0" applyProtection="0"/>
    <xf numFmtId="0" fontId="29" fillId="33" borderId="0" applyNumberFormat="0" applyBorder="0" applyAlignment="0" applyProtection="0">
      <alignment vertical="center"/>
    </xf>
    <xf numFmtId="0" fontId="23" fillId="21" borderId="0" applyNumberFormat="0" applyBorder="0" applyAlignment="0" applyProtection="0"/>
    <xf numFmtId="0" fontId="23" fillId="9" borderId="0" applyNumberFormat="0" applyBorder="0" applyAlignment="0" applyProtection="0"/>
    <xf numFmtId="194" fontId="4" fillId="0" borderId="0" applyFont="0" applyFill="0" applyBorder="0" applyAlignment="0" applyProtection="0"/>
    <xf numFmtId="0" fontId="28" fillId="9" borderId="0" applyNumberFormat="0" applyBorder="0" applyAlignment="0" applyProtection="0"/>
    <xf numFmtId="0" fontId="34" fillId="18" borderId="0" applyNumberFormat="0" applyBorder="0" applyAlignment="0" applyProtection="0">
      <alignment vertical="center"/>
    </xf>
    <xf numFmtId="0" fontId="29" fillId="34" borderId="0" applyNumberFormat="0" applyBorder="0" applyAlignment="0" applyProtection="0">
      <alignment vertical="center"/>
    </xf>
    <xf numFmtId="41" fontId="58" fillId="0" borderId="0" applyFont="0" applyFill="0" applyBorder="0" applyAlignment="0" applyProtection="0"/>
    <xf numFmtId="0" fontId="23" fillId="21" borderId="0" applyNumberFormat="0" applyBorder="0" applyAlignment="0" applyProtection="0"/>
    <xf numFmtId="0" fontId="37" fillId="0" borderId="0"/>
    <xf numFmtId="0" fontId="28" fillId="31" borderId="0" applyNumberFormat="0" applyBorder="0" applyAlignment="0" applyProtection="0"/>
    <xf numFmtId="0" fontId="28" fillId="11" borderId="0" applyNumberFormat="0" applyBorder="0" applyAlignment="0" applyProtection="0"/>
    <xf numFmtId="0" fontId="29" fillId="38" borderId="0" applyNumberFormat="0" applyBorder="0" applyAlignment="0" applyProtection="0">
      <alignment vertical="center"/>
    </xf>
    <xf numFmtId="0" fontId="23" fillId="22" borderId="0" applyNumberFormat="0" applyBorder="0" applyAlignment="0" applyProtection="0"/>
    <xf numFmtId="0" fontId="28" fillId="22" borderId="0" applyNumberFormat="0" applyBorder="0" applyAlignment="0" applyProtection="0"/>
    <xf numFmtId="0" fontId="43" fillId="0" borderId="0"/>
    <xf numFmtId="0" fontId="25" fillId="0" borderId="0">
      <alignment vertical="center"/>
    </xf>
    <xf numFmtId="0" fontId="27" fillId="10" borderId="0" applyNumberFormat="0" applyBorder="0" applyAlignment="0" applyProtection="0">
      <alignment vertical="center"/>
    </xf>
    <xf numFmtId="195" fontId="14" fillId="0" borderId="0" applyFill="0" applyBorder="0" applyAlignment="0"/>
    <xf numFmtId="0" fontId="45" fillId="24" borderId="0" applyNumberFormat="0" applyBorder="0" applyAlignment="0" applyProtection="0"/>
    <xf numFmtId="0" fontId="48" fillId="0" borderId="16">
      <alignment horizontal="center"/>
    </xf>
    <xf numFmtId="0" fontId="47" fillId="2" borderId="7" applyNumberFormat="0" applyAlignment="0" applyProtection="0">
      <alignment vertical="center"/>
    </xf>
    <xf numFmtId="0" fontId="37" fillId="0" borderId="0" applyNumberFormat="0" applyFill="0" applyBorder="0" applyAlignment="0" applyProtection="0"/>
    <xf numFmtId="0" fontId="61" fillId="3" borderId="14" applyNumberFormat="0" applyAlignment="0" applyProtection="0">
      <alignment vertical="center"/>
    </xf>
    <xf numFmtId="0" fontId="37" fillId="0" borderId="0">
      <alignment vertical="center"/>
    </xf>
    <xf numFmtId="0" fontId="42" fillId="0" borderId="0" applyNumberFormat="0" applyFill="0" applyBorder="0" applyAlignment="0" applyProtection="0">
      <alignment vertical="center"/>
    </xf>
    <xf numFmtId="0" fontId="48" fillId="0" borderId="0" applyNumberFormat="0" applyFill="0" applyBorder="0" applyAlignment="0" applyProtection="0"/>
    <xf numFmtId="41" fontId="4" fillId="0" borderId="0" applyFont="0" applyFill="0" applyBorder="0" applyAlignment="0" applyProtection="0"/>
    <xf numFmtId="0" fontId="69" fillId="0" borderId="0" applyFont="0" applyFill="0" applyBorder="0" applyAlignment="0" applyProtection="0"/>
    <xf numFmtId="204" fontId="58" fillId="0" borderId="0"/>
    <xf numFmtId="187" fontId="4" fillId="0" borderId="0" applyFont="0" applyFill="0" applyBorder="0" applyAlignment="0" applyProtection="0"/>
    <xf numFmtId="196" fontId="32" fillId="0" borderId="0" applyFont="0" applyFill="0" applyBorder="0" applyAlignment="0" applyProtection="0"/>
    <xf numFmtId="205" fontId="4" fillId="0" borderId="0"/>
    <xf numFmtId="0" fontId="30" fillId="0" borderId="0"/>
    <xf numFmtId="0" fontId="66" fillId="0" borderId="0" applyNumberFormat="0" applyFill="0" applyBorder="0" applyAlignment="0" applyProtection="0"/>
    <xf numFmtId="203" fontId="4" fillId="0" borderId="0" applyFont="0" applyFill="0" applyBorder="0" applyAlignment="0" applyProtection="0"/>
    <xf numFmtId="0" fontId="37" fillId="0" borderId="0"/>
    <xf numFmtId="206" fontId="58" fillId="0" borderId="0"/>
    <xf numFmtId="178" fontId="37" fillId="0" borderId="0" applyFont="0" applyFill="0" applyBorder="0" applyAlignment="0" applyProtection="0"/>
    <xf numFmtId="0" fontId="39" fillId="18" borderId="0" applyNumberFormat="0" applyBorder="0" applyAlignment="0" applyProtection="0">
      <alignment vertical="center"/>
    </xf>
    <xf numFmtId="0" fontId="27" fillId="10" borderId="0" applyNumberFormat="0" applyBorder="0" applyAlignment="0" applyProtection="0">
      <alignment vertical="center"/>
    </xf>
    <xf numFmtId="0" fontId="53" fillId="0" borderId="0" applyProtection="0"/>
    <xf numFmtId="43" fontId="4" fillId="0" borderId="0" applyFont="0" applyFill="0" applyBorder="0" applyAlignment="0" applyProtection="0"/>
    <xf numFmtId="197" fontId="58" fillId="0" borderId="0"/>
    <xf numFmtId="0" fontId="33" fillId="41" borderId="0" applyNumberFormat="0" applyBorder="0" applyAlignment="0" applyProtection="0">
      <alignment vertical="center"/>
    </xf>
    <xf numFmtId="0" fontId="27" fillId="27" borderId="0" applyNumberFormat="0" applyBorder="0" applyAlignment="0" applyProtection="0">
      <alignment vertical="center"/>
    </xf>
    <xf numFmtId="0" fontId="86" fillId="0" borderId="0" applyNumberFormat="0" applyFill="0" applyBorder="0" applyAlignment="0" applyProtection="0">
      <alignment vertical="center"/>
    </xf>
    <xf numFmtId="2" fontId="53" fillId="0" borderId="0" applyProtection="0"/>
    <xf numFmtId="0" fontId="73" fillId="43" borderId="0" applyNumberFormat="0" applyBorder="0" applyAlignment="0" applyProtection="0"/>
    <xf numFmtId="0" fontId="34" fillId="5" borderId="0" applyNumberFormat="0" applyBorder="0" applyAlignment="0" applyProtection="0">
      <alignment vertical="center"/>
    </xf>
    <xf numFmtId="0" fontId="79" fillId="0" borderId="0" applyNumberFormat="0" applyFill="0" applyBorder="0" applyAlignment="0" applyProtection="0">
      <alignment vertical="top"/>
      <protection locked="0"/>
    </xf>
    <xf numFmtId="0" fontId="80" fillId="0" borderId="17" applyNumberFormat="0" applyFill="0" applyAlignment="0" applyProtection="0">
      <alignment vertical="center"/>
    </xf>
    <xf numFmtId="38" fontId="81" fillId="2" borderId="0" applyNumberFormat="0" applyBorder="0" applyAlignment="0" applyProtection="0"/>
    <xf numFmtId="0" fontId="34" fillId="18" borderId="0" applyNumberFormat="0" applyBorder="0" applyAlignment="0" applyProtection="0">
      <alignment vertical="center"/>
    </xf>
    <xf numFmtId="0" fontId="50" fillId="0" borderId="9" applyNumberFormat="0" applyAlignment="0" applyProtection="0">
      <alignment horizontal="left" vertical="center"/>
    </xf>
    <xf numFmtId="0" fontId="50" fillId="0" borderId="20">
      <alignment horizontal="left" vertical="center"/>
    </xf>
    <xf numFmtId="0" fontId="88" fillId="0" borderId="0" applyProtection="0"/>
    <xf numFmtId="0" fontId="27" fillId="10" borderId="0" applyNumberFormat="0" applyBorder="0" applyAlignment="0" applyProtection="0">
      <alignment vertical="center"/>
    </xf>
    <xf numFmtId="0" fontId="50" fillId="0" borderId="0" applyProtection="0"/>
    <xf numFmtId="0" fontId="25" fillId="0" borderId="0">
      <alignment vertical="center"/>
    </xf>
    <xf numFmtId="10" fontId="81" fillId="42" borderId="1" applyNumberFormat="0" applyBorder="0" applyAlignment="0" applyProtection="0"/>
    <xf numFmtId="181" fontId="51" fillId="29" borderId="0"/>
    <xf numFmtId="0" fontId="89" fillId="3" borderId="14" applyNumberFormat="0" applyAlignment="0" applyProtection="0">
      <alignment vertical="center"/>
    </xf>
    <xf numFmtId="9" fontId="91" fillId="0" borderId="0" applyFont="0" applyFill="0" applyBorder="0" applyAlignment="0" applyProtection="0"/>
    <xf numFmtId="0" fontId="85" fillId="0" borderId="19" applyNumberFormat="0" applyFill="0" applyAlignment="0" applyProtection="0">
      <alignment vertical="center"/>
    </xf>
    <xf numFmtId="181" fontId="49" fillId="28" borderId="0"/>
    <xf numFmtId="200" fontId="32" fillId="0" borderId="0" applyFont="0" applyFill="0" applyBorder="0" applyAlignment="0" applyProtection="0"/>
    <xf numFmtId="38" fontId="43" fillId="0" borderId="0" applyFont="0" applyFill="0" applyBorder="0" applyAlignment="0" applyProtection="0"/>
    <xf numFmtId="0" fontId="27" fillId="10" borderId="0" applyNumberFormat="0" applyBorder="0" applyAlignment="0" applyProtection="0">
      <alignment vertical="center"/>
    </xf>
    <xf numFmtId="40" fontId="43" fillId="0" borderId="0" applyFont="0" applyFill="0" applyBorder="0" applyAlignment="0" applyProtection="0"/>
    <xf numFmtId="183" fontId="4" fillId="0" borderId="0" applyFont="0" applyFill="0" applyBorder="0" applyAlignment="0" applyProtection="0"/>
    <xf numFmtId="185" fontId="32" fillId="0" borderId="0" applyFont="0" applyFill="0" applyBorder="0" applyAlignment="0" applyProtection="0"/>
    <xf numFmtId="0" fontId="44" fillId="10" borderId="0" applyNumberFormat="0" applyBorder="0" applyAlignment="0" applyProtection="0">
      <alignment vertical="center"/>
    </xf>
    <xf numFmtId="201" fontId="43" fillId="0" borderId="0" applyFont="0" applyFill="0" applyBorder="0" applyAlignment="0" applyProtection="0"/>
    <xf numFmtId="0" fontId="27" fillId="10" borderId="0" applyNumberFormat="0" applyBorder="0" applyAlignment="0" applyProtection="0">
      <alignment vertical="center"/>
    </xf>
    <xf numFmtId="179" fontId="43" fillId="0" borderId="0" applyFont="0" applyFill="0" applyBorder="0" applyAlignment="0" applyProtection="0"/>
    <xf numFmtId="0" fontId="58" fillId="0" borderId="0"/>
    <xf numFmtId="37" fontId="82" fillId="0" borderId="0"/>
    <xf numFmtId="0" fontId="64" fillId="0" borderId="0"/>
    <xf numFmtId="0" fontId="51" fillId="0" borderId="0"/>
    <xf numFmtId="0" fontId="39" fillId="18" borderId="0" applyNumberFormat="0" applyBorder="0" applyAlignment="0" applyProtection="0">
      <alignment vertical="center"/>
    </xf>
    <xf numFmtId="0" fontId="30" fillId="0" borderId="0"/>
    <xf numFmtId="0" fontId="25" fillId="42" borderId="18" applyNumberFormat="0" applyFont="0" applyAlignment="0" applyProtection="0">
      <alignment vertical="center"/>
    </xf>
    <xf numFmtId="0" fontId="74" fillId="2" borderId="11" applyNumberFormat="0" applyAlignment="0" applyProtection="0">
      <alignment vertical="center"/>
    </xf>
    <xf numFmtId="10" fontId="4" fillId="0" borderId="0" applyFont="0" applyFill="0" applyBorder="0" applyAlignment="0" applyProtection="0"/>
    <xf numFmtId="9" fontId="30" fillId="0" borderId="0" applyFont="0" applyFill="0" applyBorder="0" applyAlignment="0" applyProtection="0"/>
    <xf numFmtId="0" fontId="39" fillId="18" borderId="0" applyNumberFormat="0" applyBorder="0" applyAlignment="0" applyProtection="0">
      <alignment vertical="center"/>
    </xf>
    <xf numFmtId="0" fontId="42" fillId="0" borderId="0" applyNumberFormat="0" applyFill="0" applyBorder="0" applyAlignment="0" applyProtection="0">
      <alignment vertical="center"/>
    </xf>
    <xf numFmtId="13" fontId="4" fillId="0" borderId="0" applyFont="0" applyFill="0" applyProtection="0"/>
    <xf numFmtId="15" fontId="43" fillId="0" borderId="0" applyFont="0" applyFill="0" applyBorder="0" applyAlignment="0" applyProtection="0"/>
    <xf numFmtId="4" fontId="43" fillId="0" borderId="0" applyFont="0" applyFill="0" applyBorder="0" applyAlignment="0" applyProtection="0"/>
    <xf numFmtId="0" fontId="65" fillId="27" borderId="0" applyNumberFormat="0" applyBorder="0" applyAlignment="0" applyProtection="0">
      <alignment vertical="center"/>
    </xf>
    <xf numFmtId="0" fontId="43" fillId="44" borderId="0" applyNumberFormat="0" applyFont="0" applyBorder="0" applyAlignment="0" applyProtection="0"/>
    <xf numFmtId="3" fontId="94" fillId="0" borderId="0"/>
    <xf numFmtId="0" fontId="44" fillId="10" borderId="0" applyNumberFormat="0" applyBorder="0" applyAlignment="0" applyProtection="0">
      <alignment vertical="center"/>
    </xf>
    <xf numFmtId="0" fontId="37" fillId="0" borderId="0" applyNumberFormat="0" applyFill="0" applyBorder="0" applyAlignment="0" applyProtection="0"/>
    <xf numFmtId="0" fontId="63" fillId="37" borderId="15">
      <protection locked="0"/>
    </xf>
    <xf numFmtId="0" fontId="84" fillId="0" borderId="0"/>
    <xf numFmtId="0" fontId="63" fillId="37" borderId="15">
      <protection locked="0"/>
    </xf>
    <xf numFmtId="0" fontId="78" fillId="0" borderId="12" applyNumberFormat="0" applyFill="0" applyAlignment="0" applyProtection="0">
      <alignment vertical="center"/>
    </xf>
    <xf numFmtId="188" fontId="4" fillId="0" borderId="0" applyFont="0" applyFill="0" applyBorder="0" applyAlignment="0" applyProtection="0"/>
    <xf numFmtId="0" fontId="95" fillId="0" borderId="0"/>
    <xf numFmtId="193" fontId="4" fillId="0" borderId="0" applyFont="0" applyFill="0" applyBorder="0" applyAlignment="0" applyProtection="0"/>
    <xf numFmtId="192" fontId="32" fillId="0" borderId="0" applyFont="0" applyFill="0" applyBorder="0" applyAlignment="0" applyProtection="0"/>
    <xf numFmtId="190" fontId="32" fillId="0" borderId="0" applyFont="0" applyFill="0" applyBorder="0" applyAlignment="0" applyProtection="0"/>
    <xf numFmtId="0" fontId="19" fillId="0" borderId="0" applyNumberForma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180" fontId="4" fillId="0" borderId="0" applyFont="0" applyFill="0" applyBorder="0" applyAlignment="0" applyProtection="0"/>
    <xf numFmtId="0" fontId="69" fillId="0" borderId="0" applyFont="0" applyFill="0" applyBorder="0" applyAlignment="0" applyProtection="0"/>
    <xf numFmtId="0" fontId="96" fillId="0" borderId="0"/>
    <xf numFmtId="0" fontId="4" fillId="0" borderId="5" applyNumberFormat="0" applyFill="0" applyProtection="0">
      <alignment horizontal="right"/>
    </xf>
    <xf numFmtId="0" fontId="46" fillId="0" borderId="8" applyNumberFormat="0" applyFill="0" applyAlignment="0" applyProtection="0">
      <alignment vertical="center"/>
    </xf>
    <xf numFmtId="0" fontId="87" fillId="0" borderId="10" applyNumberFormat="0" applyFill="0" applyAlignment="0" applyProtection="0">
      <alignment vertical="center"/>
    </xf>
    <xf numFmtId="43" fontId="25" fillId="0" borderId="0" applyFont="0" applyFill="0" applyBorder="0" applyAlignment="0" applyProtection="0">
      <alignment vertical="center"/>
    </xf>
    <xf numFmtId="0" fontId="35" fillId="17" borderId="0" applyNumberFormat="0" applyBorder="0" applyAlignment="0" applyProtection="0"/>
    <xf numFmtId="0" fontId="87" fillId="0" borderId="0" applyNumberFormat="0" applyFill="0" applyBorder="0" applyAlignment="0" applyProtection="0">
      <alignment vertical="center"/>
    </xf>
    <xf numFmtId="0" fontId="35" fillId="5" borderId="0" applyNumberFormat="0" applyBorder="0" applyAlignment="0" applyProtection="0">
      <alignment vertical="center"/>
    </xf>
    <xf numFmtId="0" fontId="97" fillId="0" borderId="5" applyNumberFormat="0" applyFill="0" applyProtection="0">
      <alignment horizontal="center"/>
    </xf>
    <xf numFmtId="0" fontId="44" fillId="10" borderId="0" applyNumberFormat="0" applyBorder="0" applyAlignment="0" applyProtection="0">
      <alignment vertical="center"/>
    </xf>
    <xf numFmtId="0" fontId="83" fillId="0" borderId="0" applyNumberFormat="0" applyFill="0" applyBorder="0" applyAlignment="0" applyProtection="0"/>
    <xf numFmtId="0" fontId="44"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65" fillId="27" borderId="0" applyNumberFormat="0" applyBorder="0" applyAlignment="0" applyProtection="0">
      <alignment vertical="center"/>
    </xf>
    <xf numFmtId="0" fontId="65" fillId="27" borderId="0" applyNumberFormat="0" applyBorder="0" applyAlignment="0" applyProtection="0">
      <alignment vertical="center"/>
    </xf>
    <xf numFmtId="0" fontId="65" fillId="27" borderId="0" applyNumberFormat="0" applyBorder="0" applyAlignment="0" applyProtection="0">
      <alignment vertical="center"/>
    </xf>
    <xf numFmtId="43" fontId="58" fillId="0" borderId="0" applyFont="0" applyFill="0" applyBorder="0" applyAlignment="0" applyProtection="0"/>
    <xf numFmtId="0" fontId="27" fillId="10" borderId="0" applyNumberFormat="0" applyBorder="0" applyAlignment="0" applyProtection="0">
      <alignment vertical="center"/>
    </xf>
    <xf numFmtId="0" fontId="27" fillId="27"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27" borderId="0" applyNumberFormat="0" applyBorder="0" applyAlignment="0" applyProtection="0">
      <alignment vertical="center"/>
    </xf>
    <xf numFmtId="0" fontId="39" fillId="18" borderId="0" applyNumberFormat="0" applyBorder="0" applyAlignment="0" applyProtection="0">
      <alignment vertical="center"/>
    </xf>
    <xf numFmtId="0" fontId="27" fillId="10" borderId="0" applyNumberFormat="0" applyBorder="0" applyAlignment="0" applyProtection="0">
      <alignment vertical="center"/>
    </xf>
    <xf numFmtId="0" fontId="44"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93" fillId="0" borderId="0" applyNumberFormat="0" applyFill="0" applyBorder="0" applyAlignment="0" applyProtection="0">
      <alignment vertical="top"/>
      <protection locked="0"/>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9" fillId="18"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4"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2" fillId="10" borderId="0" applyNumberFormat="0" applyBorder="0" applyAlignment="0" applyProtection="0">
      <alignment vertical="center"/>
    </xf>
    <xf numFmtId="0" fontId="76" fillId="0" borderId="0"/>
    <xf numFmtId="0" fontId="65" fillId="10" borderId="0" applyNumberFormat="0" applyBorder="0" applyAlignment="0" applyProtection="0">
      <alignment vertical="center"/>
    </xf>
    <xf numFmtId="0" fontId="34" fillId="18"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2" fillId="27" borderId="0" applyNumberFormat="0" applyBorder="0" applyAlignment="0" applyProtection="0">
      <alignment vertical="center"/>
    </xf>
    <xf numFmtId="0" fontId="34" fillId="18" borderId="0" applyNumberFormat="0" applyBorder="0" applyAlignment="0" applyProtection="0">
      <alignment vertical="center"/>
    </xf>
    <xf numFmtId="0" fontId="45" fillId="24" borderId="0" applyNumberFormat="0" applyBorder="0" applyAlignment="0" applyProtection="0"/>
    <xf numFmtId="0" fontId="72" fillId="27" borderId="0" applyNumberFormat="0" applyBorder="0" applyAlignment="0" applyProtection="0">
      <alignment vertical="center"/>
    </xf>
    <xf numFmtId="0" fontId="65" fillId="27" borderId="0" applyNumberFormat="0" applyBorder="0" applyAlignment="0" applyProtection="0">
      <alignment vertical="center"/>
    </xf>
    <xf numFmtId="0" fontId="52" fillId="27" borderId="0" applyNumberFormat="0" applyBorder="0" applyAlignment="0" applyProtection="0">
      <alignment vertical="center"/>
    </xf>
    <xf numFmtId="0" fontId="34" fillId="18" borderId="0" applyNumberFormat="0" applyBorder="0" applyAlignment="0" applyProtection="0">
      <alignment vertical="center"/>
    </xf>
    <xf numFmtId="0" fontId="27" fillId="10" borderId="0" applyNumberFormat="0" applyBorder="0" applyAlignment="0" applyProtection="0">
      <alignment vertical="center"/>
    </xf>
    <xf numFmtId="0" fontId="37" fillId="0" borderId="0"/>
    <xf numFmtId="0" fontId="27" fillId="27" borderId="0" applyNumberFormat="0" applyBorder="0" applyAlignment="0" applyProtection="0">
      <alignment vertical="center"/>
    </xf>
    <xf numFmtId="0" fontId="44" fillId="10" borderId="0" applyNumberFormat="0" applyBorder="0" applyAlignment="0" applyProtection="0">
      <alignment vertical="center"/>
    </xf>
    <xf numFmtId="0" fontId="33" fillId="38" borderId="0" applyNumberFormat="0" applyBorder="0" applyAlignment="0" applyProtection="0">
      <alignment vertical="center"/>
    </xf>
    <xf numFmtId="0" fontId="36" fillId="5" borderId="0" applyNumberFormat="0" applyBorder="0" applyAlignment="0" applyProtection="0">
      <alignment vertical="center"/>
    </xf>
    <xf numFmtId="0" fontId="44" fillId="10" borderId="0" applyNumberFormat="0" applyBorder="0" applyAlignment="0" applyProtection="0">
      <alignment vertical="center"/>
    </xf>
    <xf numFmtId="0" fontId="27" fillId="10" borderId="0" applyNumberFormat="0" applyBorder="0" applyAlignment="0" applyProtection="0">
      <alignment vertical="center"/>
    </xf>
    <xf numFmtId="0" fontId="52" fillId="27" borderId="0" applyNumberFormat="0" applyBorder="0" applyAlignment="0" applyProtection="0">
      <alignment vertical="center"/>
    </xf>
    <xf numFmtId="0" fontId="44"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27" borderId="0" applyNumberFormat="0" applyBorder="0" applyAlignment="0" applyProtection="0">
      <alignment vertical="center"/>
    </xf>
    <xf numFmtId="0" fontId="37" fillId="0" borderId="0" applyNumberFormat="0" applyFill="0" applyBorder="0" applyAlignment="0" applyProtection="0"/>
    <xf numFmtId="0" fontId="45" fillId="24" borderId="0" applyNumberFormat="0" applyBorder="0" applyAlignment="0" applyProtection="0"/>
    <xf numFmtId="0" fontId="34" fillId="18" borderId="0" applyNumberFormat="0" applyBorder="0" applyAlignment="0" applyProtection="0">
      <alignment vertical="center"/>
    </xf>
    <xf numFmtId="0" fontId="27" fillId="27" borderId="0" applyNumberFormat="0" applyBorder="0" applyAlignment="0" applyProtection="0">
      <alignment vertical="center"/>
    </xf>
    <xf numFmtId="0" fontId="37" fillId="0" borderId="0"/>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27" fillId="10" borderId="0" applyNumberFormat="0" applyBorder="0" applyAlignment="0" applyProtection="0">
      <alignment vertical="center"/>
    </xf>
    <xf numFmtId="0" fontId="44"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5" fillId="5"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186" fontId="76" fillId="0" borderId="0" applyFont="0" applyFill="0" applyBorder="0" applyAlignment="0" applyProtection="0"/>
    <xf numFmtId="0" fontId="27" fillId="27" borderId="0" applyNumberFormat="0" applyBorder="0" applyAlignment="0" applyProtection="0">
      <alignment vertical="center"/>
    </xf>
    <xf numFmtId="0" fontId="34" fillId="18" borderId="0" applyNumberFormat="0" applyBorder="0" applyAlignment="0" applyProtection="0">
      <alignment vertical="center"/>
    </xf>
    <xf numFmtId="0" fontId="34" fillId="5"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7" fillId="0" borderId="0"/>
    <xf numFmtId="0" fontId="37" fillId="0" borderId="0"/>
    <xf numFmtId="0" fontId="98" fillId="30" borderId="7" applyNumberFormat="0" applyAlignment="0" applyProtection="0">
      <alignment vertical="center"/>
    </xf>
    <xf numFmtId="0" fontId="37" fillId="0" borderId="0"/>
    <xf numFmtId="0" fontId="37" fillId="0" borderId="0"/>
    <xf numFmtId="0" fontId="37" fillId="0" borderId="0"/>
    <xf numFmtId="0" fontId="37" fillId="0" borderId="0"/>
    <xf numFmtId="0" fontId="23" fillId="0" borderId="0"/>
    <xf numFmtId="0" fontId="39"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6" fillId="5" borderId="0" applyNumberFormat="0" applyBorder="0" applyAlignment="0" applyProtection="0">
      <alignment vertical="center"/>
    </xf>
    <xf numFmtId="0" fontId="36" fillId="5"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5" borderId="0" applyNumberFormat="0" applyBorder="0" applyAlignment="0" applyProtection="0">
      <alignment vertical="center"/>
    </xf>
    <xf numFmtId="0" fontId="39" fillId="18" borderId="0" applyNumberFormat="0" applyBorder="0" applyAlignment="0" applyProtection="0">
      <alignment vertical="center"/>
    </xf>
    <xf numFmtId="0" fontId="37" fillId="0" borderId="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176" fontId="32" fillId="0" borderId="0" applyFont="0" applyFill="0" applyBorder="0" applyAlignment="0" applyProtection="0"/>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5" fillId="17" borderId="0" applyNumberFormat="0" applyBorder="0" applyAlignment="0" applyProtection="0"/>
    <xf numFmtId="0" fontId="36" fillId="18" borderId="0" applyNumberFormat="0" applyBorder="0" applyAlignment="0" applyProtection="0">
      <alignment vertical="center"/>
    </xf>
    <xf numFmtId="0" fontId="35" fillId="18" borderId="0" applyNumberFormat="0" applyBorder="0" applyAlignment="0" applyProtection="0">
      <alignment vertical="center"/>
    </xf>
    <xf numFmtId="0" fontId="34" fillId="18" borderId="0" applyNumberFormat="0" applyBorder="0" applyAlignment="0" applyProtection="0">
      <alignment vertical="center"/>
    </xf>
    <xf numFmtId="43" fontId="37" fillId="0" borderId="0" applyFont="0" applyFill="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34" fillId="5" borderId="0" applyNumberFormat="0" applyBorder="0" applyAlignment="0" applyProtection="0">
      <alignment vertical="center"/>
    </xf>
    <xf numFmtId="0" fontId="39" fillId="18" borderId="0" applyNumberFormat="0" applyBorder="0" applyAlignment="0" applyProtection="0">
      <alignment vertical="center"/>
    </xf>
    <xf numFmtId="0" fontId="57" fillId="0" borderId="12" applyNumberFormat="0" applyFill="0" applyAlignment="0" applyProtection="0">
      <alignment vertical="center"/>
    </xf>
    <xf numFmtId="0" fontId="39" fillId="18" borderId="0" applyNumberFormat="0" applyBorder="0" applyAlignment="0" applyProtection="0">
      <alignment vertical="center"/>
    </xf>
    <xf numFmtId="0" fontId="37" fillId="42" borderId="18" applyNumberFormat="0" applyFont="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9" fillId="18" borderId="0" applyNumberFormat="0" applyBorder="0" applyAlignment="0" applyProtection="0">
      <alignment vertical="center"/>
    </xf>
    <xf numFmtId="0" fontId="34" fillId="18" borderId="0" applyNumberFormat="0" applyBorder="0" applyAlignment="0" applyProtection="0">
      <alignment vertical="center"/>
    </xf>
    <xf numFmtId="0" fontId="39" fillId="18" borderId="0" applyNumberFormat="0" applyBorder="0" applyAlignment="0" applyProtection="0">
      <alignment vertical="center"/>
    </xf>
    <xf numFmtId="0" fontId="34" fillId="18" borderId="0" applyNumberFormat="0" applyBorder="0" applyAlignment="0" applyProtection="0">
      <alignment vertical="center"/>
    </xf>
    <xf numFmtId="0" fontId="39" fillId="18" borderId="0" applyNumberFormat="0" applyBorder="0" applyAlignment="0" applyProtection="0">
      <alignment vertical="center"/>
    </xf>
    <xf numFmtId="0" fontId="34" fillId="18" borderId="0" applyNumberFormat="0" applyBorder="0" applyAlignment="0" applyProtection="0">
      <alignment vertical="center"/>
    </xf>
    <xf numFmtId="0" fontId="39"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5"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178" fontId="37" fillId="0" borderId="0" applyFont="0" applyFill="0" applyBorder="0" applyAlignment="0" applyProtection="0"/>
    <xf numFmtId="199" fontId="76" fillId="0" borderId="0" applyFont="0" applyFill="0" applyBorder="0" applyAlignment="0" applyProtection="0"/>
    <xf numFmtId="0" fontId="92" fillId="0" borderId="0" applyNumberFormat="0" applyFill="0" applyBorder="0" applyAlignment="0" applyProtection="0">
      <alignment vertical="center"/>
    </xf>
    <xf numFmtId="0" fontId="75" fillId="0" borderId="4" applyNumberFormat="0" applyFill="0" applyProtection="0">
      <alignment horizontal="left"/>
    </xf>
    <xf numFmtId="0" fontId="90" fillId="0" borderId="19" applyNumberFormat="0" applyFill="0" applyAlignment="0" applyProtection="0">
      <alignment vertical="center"/>
    </xf>
    <xf numFmtId="0" fontId="58" fillId="0" borderId="0"/>
    <xf numFmtId="41" fontId="4" fillId="0" borderId="0" applyFont="0" applyFill="0" applyBorder="0" applyAlignment="0" applyProtection="0"/>
    <xf numFmtId="43" fontId="4" fillId="0" borderId="0" applyFont="0" applyFill="0" applyBorder="0" applyAlignment="0" applyProtection="0"/>
    <xf numFmtId="0" fontId="91" fillId="0" borderId="0"/>
    <xf numFmtId="0" fontId="33" fillId="19" borderId="0" applyNumberFormat="0" applyBorder="0" applyAlignment="0" applyProtection="0">
      <alignment vertical="center"/>
    </xf>
    <xf numFmtId="0" fontId="33" fillId="36" borderId="0" applyNumberFormat="0" applyBorder="0" applyAlignment="0" applyProtection="0">
      <alignment vertical="center"/>
    </xf>
    <xf numFmtId="1" fontId="4" fillId="0" borderId="4" applyFill="0" applyProtection="0">
      <alignment horizontal="center"/>
    </xf>
    <xf numFmtId="1" fontId="20" fillId="0" borderId="1">
      <alignment vertical="center"/>
      <protection locked="0"/>
    </xf>
    <xf numFmtId="0" fontId="37" fillId="0" borderId="0">
      <alignment vertical="center"/>
    </xf>
    <xf numFmtId="182" fontId="20" fillId="0" borderId="1">
      <alignment vertical="center"/>
      <protection locked="0"/>
    </xf>
    <xf numFmtId="43" fontId="4" fillId="0" borderId="0" applyFont="0" applyFill="0" applyBorder="0" applyAlignment="0" applyProtection="0"/>
    <xf numFmtId="0" fontId="103" fillId="45" borderId="0" applyNumberFormat="0" applyBorder="0" applyAlignment="0" applyProtection="0">
      <alignment vertical="center"/>
    </xf>
  </cellStyleXfs>
  <cellXfs count="85">
    <xf numFmtId="0" fontId="0" fillId="0" borderId="0" xfId="0">
      <alignment vertical="center"/>
    </xf>
    <xf numFmtId="0" fontId="0" fillId="2" borderId="1" xfId="0" applyFont="1" applyFill="1" applyBorder="1">
      <alignment vertical="center"/>
    </xf>
    <xf numFmtId="0" fontId="0" fillId="0" borderId="1" xfId="0" applyFont="1" applyBorder="1">
      <alignment vertical="center"/>
    </xf>
    <xf numFmtId="0" fontId="0" fillId="0" borderId="1" xfId="0" applyBorder="1">
      <alignment vertical="center"/>
    </xf>
    <xf numFmtId="0" fontId="1" fillId="0" borderId="0" xfId="0" applyFont="1" applyProtection="1">
      <alignment vertical="center"/>
      <protection hidden="1"/>
    </xf>
    <xf numFmtId="0" fontId="1"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49" fontId="3" fillId="0" borderId="0" xfId="0" applyNumberFormat="1" applyFont="1" applyAlignment="1" applyProtection="1">
      <alignment horizontal="center"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5" fillId="0" borderId="0" xfId="0" applyFont="1" applyProtection="1">
      <alignment vertical="center"/>
      <protection hidden="1"/>
    </xf>
    <xf numFmtId="0" fontId="6"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3" fillId="0" borderId="0" xfId="0" applyFont="1" applyProtection="1">
      <alignment vertical="center"/>
      <protection hidden="1"/>
    </xf>
    <xf numFmtId="0" fontId="10" fillId="0"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wrapText="1"/>
      <protection hidden="1"/>
    </xf>
    <xf numFmtId="49" fontId="3" fillId="3" borderId="1" xfId="0" applyNumberFormat="1" applyFont="1" applyFill="1" applyBorder="1" applyAlignment="1" applyProtection="1">
      <alignment horizontal="center" vertical="center" wrapText="1"/>
      <protection hidden="1"/>
    </xf>
    <xf numFmtId="0" fontId="12" fillId="3" borderId="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2" borderId="1" xfId="0" applyFont="1" applyFill="1" applyBorder="1" applyAlignment="1" applyProtection="1">
      <alignment vertical="center"/>
      <protection hidden="1"/>
    </xf>
    <xf numFmtId="0" fontId="3" fillId="2" borderId="1" xfId="0" applyFont="1" applyFill="1" applyBorder="1" applyAlignment="1" applyProtection="1">
      <alignment horizontal="center" vertical="center"/>
      <protection hidden="1"/>
    </xf>
    <xf numFmtId="49" fontId="3" fillId="2" borderId="1" xfId="0" applyNumberFormat="1" applyFont="1" applyFill="1" applyBorder="1" applyAlignment="1" applyProtection="1">
      <alignment horizontal="center" vertical="center"/>
      <protection hidden="1"/>
    </xf>
    <xf numFmtId="0" fontId="13" fillId="2" borderId="1" xfId="383" applyFont="1" applyFill="1" applyBorder="1" applyAlignment="1" applyProtection="1">
      <alignment vertical="center" wrapText="1"/>
      <protection hidden="1"/>
    </xf>
    <xf numFmtId="0" fontId="3" fillId="2" borderId="1" xfId="0" applyFont="1" applyFill="1" applyBorder="1" applyAlignment="1" applyProtection="1">
      <alignment horizontal="left" vertical="center"/>
      <protection hidden="1"/>
    </xf>
    <xf numFmtId="0" fontId="13" fillId="2" borderId="2" xfId="383"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5" fillId="0" borderId="0" xfId="0" applyFont="1" applyAlignment="1" applyProtection="1">
      <alignment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12" fillId="3" borderId="3" xfId="0" applyNumberFormat="1" applyFont="1" applyFill="1" applyBorder="1" applyAlignment="1" applyProtection="1">
      <alignment horizontal="center" vertical="center" wrapText="1"/>
      <protection hidden="1"/>
    </xf>
    <xf numFmtId="20" fontId="12" fillId="3" borderId="3" xfId="0" applyNumberFormat="1"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protection hidden="1"/>
    </xf>
    <xf numFmtId="0" fontId="17" fillId="4" borderId="3"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hidden="1"/>
    </xf>
    <xf numFmtId="0" fontId="18" fillId="4" borderId="3" xfId="0" applyFont="1" applyFill="1" applyBorder="1" applyAlignment="1" applyProtection="1">
      <alignment horizontal="center" vertical="center"/>
      <protection hidden="1"/>
    </xf>
    <xf numFmtId="0" fontId="3" fillId="2" borderId="1" xfId="383" applyFont="1" applyFill="1" applyBorder="1" applyAlignment="1" applyProtection="1">
      <alignment vertical="center" wrapText="1"/>
      <protection hidden="1"/>
    </xf>
    <xf numFmtId="0" fontId="3" fillId="2" borderId="2" xfId="383" applyFont="1" applyFill="1" applyBorder="1" applyAlignment="1" applyProtection="1">
      <alignment horizontal="center" vertical="center" wrapText="1"/>
      <protection hidden="1"/>
    </xf>
    <xf numFmtId="0" fontId="3" fillId="2" borderId="1" xfId="0" applyNumberFormat="1" applyFont="1" applyFill="1" applyBorder="1" applyAlignment="1" applyProtection="1">
      <alignment horizontal="center" vertical="center"/>
      <protection hidden="1"/>
    </xf>
    <xf numFmtId="0" fontId="13" fillId="2" borderId="2" xfId="383" applyNumberFormat="1" applyFont="1" applyFill="1" applyBorder="1" applyAlignment="1" applyProtection="1">
      <alignment horizontal="center" vertical="center" wrapText="1"/>
      <protection hidden="1"/>
    </xf>
    <xf numFmtId="0" fontId="20" fillId="0" borderId="0" xfId="0" applyFont="1" applyProtection="1">
      <alignment vertical="center"/>
    </xf>
    <xf numFmtId="0" fontId="20" fillId="0" borderId="0" xfId="0" applyFont="1" applyAlignment="1" applyProtection="1">
      <alignment horizontal="center" vertical="center"/>
    </xf>
    <xf numFmtId="0" fontId="102" fillId="6" borderId="0" xfId="0" applyFont="1" applyFill="1" applyBorder="1">
      <alignment vertical="center"/>
    </xf>
    <xf numFmtId="0" fontId="21" fillId="6" borderId="0" xfId="0" applyFont="1" applyFill="1" applyBorder="1" applyAlignment="1">
      <alignment horizontal="center" vertical="center" wrapText="1"/>
    </xf>
    <xf numFmtId="0" fontId="20" fillId="6" borderId="0" xfId="0" applyFont="1" applyFill="1" applyProtection="1">
      <alignment vertical="center"/>
    </xf>
    <xf numFmtId="0" fontId="99" fillId="6" borderId="0" xfId="0" applyFont="1" applyFill="1" applyBorder="1" applyAlignment="1">
      <alignment horizontal="center" vertical="center" wrapText="1"/>
    </xf>
    <xf numFmtId="0" fontId="100" fillId="6" borderId="0" xfId="0" applyFont="1" applyFill="1" applyBorder="1" applyAlignment="1">
      <alignment horizontal="center" vertical="center" wrapText="1"/>
    </xf>
    <xf numFmtId="0" fontId="100" fillId="6" borderId="0" xfId="0" applyFont="1" applyFill="1" applyBorder="1" applyAlignment="1">
      <alignment horizontal="center" vertical="center" textRotation="180" wrapText="1"/>
    </xf>
    <xf numFmtId="0" fontId="101" fillId="6" borderId="0" xfId="0" applyFont="1" applyFill="1" applyBorder="1" applyAlignment="1">
      <alignment horizontal="center" vertical="center" wrapText="1"/>
    </xf>
    <xf numFmtId="0" fontId="20" fillId="6" borderId="1" xfId="0" applyFont="1" applyFill="1" applyBorder="1" applyAlignment="1" applyProtection="1">
      <alignment horizontal="center" vertical="center"/>
    </xf>
    <xf numFmtId="0" fontId="104" fillId="6" borderId="1" xfId="0" applyFont="1" applyFill="1" applyBorder="1" applyAlignment="1" applyProtection="1">
      <alignment horizontal="center" vertical="center"/>
    </xf>
    <xf numFmtId="0" fontId="105" fillId="6" borderId="1" xfId="0" applyFont="1" applyFill="1" applyBorder="1" applyAlignment="1" applyProtection="1">
      <alignment horizontal="center" vertical="center"/>
    </xf>
    <xf numFmtId="0" fontId="104" fillId="6" borderId="1" xfId="0" applyFont="1" applyFill="1" applyBorder="1" applyAlignment="1" applyProtection="1">
      <alignment vertical="center"/>
    </xf>
    <xf numFmtId="207" fontId="104" fillId="6" borderId="1" xfId="0" applyNumberFormat="1" applyFont="1" applyFill="1" applyBorder="1" applyAlignment="1" applyProtection="1">
      <alignment vertical="center"/>
    </xf>
    <xf numFmtId="0" fontId="20" fillId="6" borderId="1" xfId="0" applyFont="1" applyFill="1" applyBorder="1" applyAlignment="1" applyProtection="1">
      <alignment vertical="center"/>
    </xf>
    <xf numFmtId="198" fontId="107" fillId="6" borderId="22" xfId="456" applyNumberFormat="1" applyFont="1" applyFill="1" applyBorder="1" applyAlignment="1">
      <alignment horizontal="center" vertical="center" wrapText="1"/>
    </xf>
    <xf numFmtId="198" fontId="108" fillId="6" borderId="22" xfId="456" applyNumberFormat="1" applyFont="1" applyFill="1" applyBorder="1" applyAlignment="1">
      <alignment horizontal="center" vertical="center" wrapText="1"/>
    </xf>
    <xf numFmtId="49" fontId="3" fillId="6" borderId="6" xfId="0" applyNumberFormat="1" applyFont="1" applyFill="1" applyBorder="1" applyAlignment="1">
      <alignment horizontal="center" vertical="center" wrapText="1"/>
    </xf>
    <xf numFmtId="0" fontId="22" fillId="6" borderId="6" xfId="0" applyNumberFormat="1" applyFont="1" applyFill="1" applyBorder="1" applyAlignment="1">
      <alignment horizontal="center" vertical="center" wrapText="1"/>
    </xf>
    <xf numFmtId="189" fontId="22" fillId="6" borderId="6" xfId="0" applyNumberFormat="1" applyFont="1" applyFill="1" applyBorder="1" applyAlignment="1">
      <alignment horizontal="center" vertical="center" wrapText="1"/>
    </xf>
    <xf numFmtId="49" fontId="22" fillId="6" borderId="6" xfId="0" applyNumberFormat="1" applyFont="1" applyFill="1" applyBorder="1" applyAlignment="1">
      <alignment horizontal="center" vertical="center" wrapText="1"/>
    </xf>
    <xf numFmtId="49" fontId="109" fillId="6" borderId="6" xfId="0" applyNumberFormat="1" applyFont="1" applyFill="1" applyBorder="1" applyAlignment="1">
      <alignment horizontal="center" vertical="center" wrapText="1"/>
    </xf>
    <xf numFmtId="207" fontId="20" fillId="6" borderId="6" xfId="0" applyNumberFormat="1" applyFont="1" applyFill="1" applyBorder="1" applyAlignment="1">
      <alignment vertical="center"/>
    </xf>
    <xf numFmtId="207" fontId="20" fillId="6" borderId="1" xfId="0" applyNumberFormat="1" applyFont="1" applyFill="1" applyBorder="1" applyAlignment="1">
      <alignment vertical="center"/>
    </xf>
    <xf numFmtId="49" fontId="22" fillId="6" borderId="13"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0" fontId="22" fillId="6" borderId="1" xfId="0" applyNumberFormat="1" applyFont="1" applyFill="1" applyBorder="1" applyAlignment="1">
      <alignment horizontal="center" vertical="center" wrapText="1"/>
    </xf>
    <xf numFmtId="189" fontId="22" fillId="6" borderId="1" xfId="0" applyNumberFormat="1" applyFont="1" applyFill="1" applyBorder="1" applyAlignment="1">
      <alignment horizontal="center" vertical="center" wrapText="1"/>
    </xf>
    <xf numFmtId="49" fontId="22" fillId="6" borderId="1" xfId="0" applyNumberFormat="1" applyFont="1" applyFill="1" applyBorder="1" applyAlignment="1">
      <alignment horizontal="center" vertical="center" wrapText="1"/>
    </xf>
    <xf numFmtId="49" fontId="109" fillId="6" borderId="1" xfId="0" applyNumberFormat="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2" fillId="6" borderId="21" xfId="0" applyFont="1" applyFill="1" applyBorder="1" applyAlignment="1">
      <alignment horizontal="center" vertical="center" textRotation="180" wrapText="1"/>
    </xf>
    <xf numFmtId="0" fontId="109" fillId="6" borderId="21" xfId="0" applyFont="1" applyFill="1" applyBorder="1" applyAlignment="1">
      <alignment horizontal="center" vertical="center" wrapText="1"/>
    </xf>
    <xf numFmtId="0" fontId="20" fillId="6" borderId="15" xfId="0" applyFont="1" applyFill="1" applyBorder="1" applyAlignment="1">
      <alignment horizontal="center" vertical="center"/>
    </xf>
    <xf numFmtId="0" fontId="37" fillId="6" borderId="1" xfId="0" applyFont="1" applyFill="1" applyBorder="1" applyAlignment="1">
      <alignment horizontal="center" vertical="center"/>
    </xf>
    <xf numFmtId="0" fontId="106" fillId="0" borderId="0" xfId="0" applyFont="1" applyAlignment="1" applyProtection="1">
      <alignment horizontal="center" vertical="center"/>
    </xf>
    <xf numFmtId="0" fontId="8" fillId="0" borderId="0" xfId="0" applyFont="1" applyFill="1" applyBorder="1" applyAlignment="1" applyProtection="1">
      <alignment horizontal="center" vertical="center" wrapText="1"/>
      <protection hidden="1"/>
    </xf>
    <xf numFmtId="0" fontId="8"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cellXfs>
  <cellStyles count="457">
    <cellStyle name="?鹎%U龡&amp;H?_x0008__x001c__x001c_?_x0007__x0001__x0001_" xfId="51"/>
    <cellStyle name="_20100326高清市院遂宁检察院1080P配置清单26日改" xfId="30"/>
    <cellStyle name="_Book1" xfId="52"/>
    <cellStyle name="_Book1_1" xfId="26"/>
    <cellStyle name="_Book1_2" xfId="54"/>
    <cellStyle name="_Book1_3" xfId="56"/>
    <cellStyle name="_ET_STYLE_NoName_00_" xfId="22"/>
    <cellStyle name="_ET_STYLE_NoName_00__Book1" xfId="16"/>
    <cellStyle name="_ET_STYLE_NoName_00__Book1_1" xfId="57"/>
    <cellStyle name="_ET_STYLE_NoName_00__Book1_1_县公司" xfId="59"/>
    <cellStyle name="_ET_STYLE_NoName_00__Book1_1_银行账户情况表_2010年12月" xfId="40"/>
    <cellStyle name="_ET_STYLE_NoName_00__Book1_2" xfId="62"/>
    <cellStyle name="_ET_STYLE_NoName_00__Book1_县公司" xfId="64"/>
    <cellStyle name="_ET_STYLE_NoName_00__Book1_银行账户情况表_2010年12月" xfId="47"/>
    <cellStyle name="_ET_STYLE_NoName_00__Sheet3" xfId="15"/>
    <cellStyle name="_ET_STYLE_NoName_00__建行" xfId="2"/>
    <cellStyle name="_ET_STYLE_NoName_00__县公司" xfId="34"/>
    <cellStyle name="_ET_STYLE_NoName_00__银行账户情况表_2010年12月" xfId="67"/>
    <cellStyle name="_ET_STYLE_NoName_00__云南水利电力有限公司" xfId="69"/>
    <cellStyle name="_Sheet1" xfId="72"/>
    <cellStyle name="_本部汇总" xfId="73"/>
    <cellStyle name="_南方电网" xfId="75"/>
    <cellStyle name="_弱电系统设备配置报价清单" xfId="50"/>
    <cellStyle name="0,0_x000d__x000a_NA_x000d__x000a_" xfId="28"/>
    <cellStyle name="20% - Accent1" xfId="77"/>
    <cellStyle name="20% - Accent2" xfId="79"/>
    <cellStyle name="20% - Accent3" xfId="80"/>
    <cellStyle name="20% - Accent4" xfId="81"/>
    <cellStyle name="20% - Accent5" xfId="82"/>
    <cellStyle name="20% - Accent6" xfId="83"/>
    <cellStyle name="20% - 强调文字颜色 1 2" xfId="85"/>
    <cellStyle name="20% - 强调文字颜色 2 2" xfId="86"/>
    <cellStyle name="20% - 强调文字颜色 3 2" xfId="89"/>
    <cellStyle name="20% - 强调文字颜色 4 2" xfId="92"/>
    <cellStyle name="20% - 强调文字颜色 5 2" xfId="95"/>
    <cellStyle name="20% - 强调文字颜色 6 2" xfId="96"/>
    <cellStyle name="40% - Accent1" xfId="97"/>
    <cellStyle name="40% - Accent2" xfId="98"/>
    <cellStyle name="40% - Accent3" xfId="99"/>
    <cellStyle name="40% - Accent4" xfId="101"/>
    <cellStyle name="40% - Accent5" xfId="105"/>
    <cellStyle name="40% - Accent6" xfId="108"/>
    <cellStyle name="40% - 强调文字颜色 1 2" xfId="110"/>
    <cellStyle name="40% - 强调文字颜色 2 2" xfId="112"/>
    <cellStyle name="40% - 强调文字颜色 3 2" xfId="113"/>
    <cellStyle name="40% - 强调文字颜色 4 2" xfId="33"/>
    <cellStyle name="40% - 强调文字颜色 5 2" xfId="117"/>
    <cellStyle name="40% - 强调文字颜色 6 2" xfId="120"/>
    <cellStyle name="60% - Accent1" xfId="122"/>
    <cellStyle name="60% - Accent2" xfId="126"/>
    <cellStyle name="60% - Accent3" xfId="129"/>
    <cellStyle name="60% - Accent4" xfId="134"/>
    <cellStyle name="60% - Accent5" xfId="138"/>
    <cellStyle name="60% - Accent6" xfId="142"/>
    <cellStyle name="60% - 强调文字颜色 1 2" xfId="146"/>
    <cellStyle name="60% - 强调文字颜色 2 2" xfId="148"/>
    <cellStyle name="60% - 强调文字颜色 3 2" xfId="149"/>
    <cellStyle name="60% - 强调文字颜色 4 2" xfId="152"/>
    <cellStyle name="60% - 强调文字颜色 5 2" xfId="153"/>
    <cellStyle name="60% - 强调文字颜色 6 2" xfId="155"/>
    <cellStyle name="6mal" xfId="156"/>
    <cellStyle name="Accent1" xfId="157"/>
    <cellStyle name="Accent1 - 20%" xfId="76"/>
    <cellStyle name="Accent1 - 40%" xfId="159"/>
    <cellStyle name="Accent1 - 60%" xfId="160"/>
    <cellStyle name="Accent1_Book1" xfId="31"/>
    <cellStyle name="Accent2" xfId="161"/>
    <cellStyle name="Accent2 - 20%" xfId="53"/>
    <cellStyle name="Accent2 - 40%" xfId="5"/>
    <cellStyle name="Accent2 - 60%" xfId="12"/>
    <cellStyle name="Accent2_Book1" xfId="162"/>
    <cellStyle name="Accent3" xfId="164"/>
    <cellStyle name="Accent3 - 20%" xfId="167"/>
    <cellStyle name="Accent3 - 40%" xfId="170"/>
    <cellStyle name="Accent3 - 60%" xfId="172"/>
    <cellStyle name="Accent3_Book1" xfId="173"/>
    <cellStyle name="Accent4" xfId="175"/>
    <cellStyle name="Accent4 - 20%" xfId="176"/>
    <cellStyle name="Accent4 - 40%" xfId="177"/>
    <cellStyle name="Accent4 - 60%" xfId="179"/>
    <cellStyle name="Accent4_Book1" xfId="128"/>
    <cellStyle name="Accent5" xfId="181"/>
    <cellStyle name="Accent5 - 20%" xfId="61"/>
    <cellStyle name="Accent5 - 40%" xfId="183"/>
    <cellStyle name="Accent5 - 60%" xfId="185"/>
    <cellStyle name="Accent5_Book1" xfId="186"/>
    <cellStyle name="Accent6" xfId="187"/>
    <cellStyle name="Accent6 - 20%" xfId="66"/>
    <cellStyle name="Accent6 - 40%" xfId="188"/>
    <cellStyle name="Accent6 - 60%" xfId="189"/>
    <cellStyle name="Accent6_Book1" xfId="151"/>
    <cellStyle name="args.style" xfId="4"/>
    <cellStyle name="Bad" xfId="192"/>
    <cellStyle name="Black" xfId="104"/>
    <cellStyle name="Border" xfId="174"/>
    <cellStyle name="Calc Currency (0)" xfId="193"/>
    <cellStyle name="Calculation" xfId="196"/>
    <cellStyle name="Check Cell" xfId="198"/>
    <cellStyle name="ColLevel_1" xfId="201"/>
    <cellStyle name="Comma [0]" xfId="202"/>
    <cellStyle name="comma zerodec" xfId="204"/>
    <cellStyle name="Comma_!!!GO" xfId="205"/>
    <cellStyle name="comma-d" xfId="207"/>
    <cellStyle name="Currency [0]" xfId="37"/>
    <cellStyle name="Currency_!!!GO" xfId="210"/>
    <cellStyle name="Currency1" xfId="212"/>
    <cellStyle name="Date" xfId="216"/>
    <cellStyle name="Dezimal [0]_laroux" xfId="63"/>
    <cellStyle name="Dezimal_laroux" xfId="217"/>
    <cellStyle name="Dollar (zero dec)" xfId="218"/>
    <cellStyle name="Explanatory Text" xfId="221"/>
    <cellStyle name="Fixed" xfId="222"/>
    <cellStyle name="Followed Hyperlink_AheadBehind.xls Chart 23" xfId="225"/>
    <cellStyle name="Good" xfId="71"/>
    <cellStyle name="Grey" xfId="227"/>
    <cellStyle name="Header1" xfId="229"/>
    <cellStyle name="Header2" xfId="230"/>
    <cellStyle name="Heading 1" xfId="55"/>
    <cellStyle name="Heading 2" xfId="88"/>
    <cellStyle name="Heading 3" xfId="41"/>
    <cellStyle name="Heading 4" xfId="145"/>
    <cellStyle name="HEADING1" xfId="231"/>
    <cellStyle name="HEADING2" xfId="233"/>
    <cellStyle name="Hyperlink_AheadBehind.xls Chart 23" xfId="133"/>
    <cellStyle name="Input" xfId="32"/>
    <cellStyle name="Input [yellow]" xfId="235"/>
    <cellStyle name="Input Cells" xfId="236"/>
    <cellStyle name="Linked Cell" xfId="239"/>
    <cellStyle name="Linked Cells" xfId="240"/>
    <cellStyle name="Millares [0]_96 Risk" xfId="242"/>
    <cellStyle name="Millares_96 Risk" xfId="244"/>
    <cellStyle name="Milliers [0]_!!!GO" xfId="245"/>
    <cellStyle name="Milliers_!!!GO" xfId="166"/>
    <cellStyle name="Moneda [0]_96 Risk" xfId="248"/>
    <cellStyle name="Moneda_96 Risk" xfId="250"/>
    <cellStyle name="Mon閠aire [0]_!!!GO" xfId="169"/>
    <cellStyle name="Mon閠aire_!!!GO" xfId="91"/>
    <cellStyle name="MS Sans Serif" xfId="7"/>
    <cellStyle name="Neutral" xfId="150"/>
    <cellStyle name="New Times Roman" xfId="251"/>
    <cellStyle name="no dec" xfId="252"/>
    <cellStyle name="Non défini" xfId="253"/>
    <cellStyle name="Norma,_laroux_4_营业在建 (2)_E21" xfId="254"/>
    <cellStyle name="Normal - Style1" xfId="100"/>
    <cellStyle name="Normal_!!!GO" xfId="256"/>
    <cellStyle name="Note" xfId="257"/>
    <cellStyle name="Output" xfId="258"/>
    <cellStyle name="per.style" xfId="132"/>
    <cellStyle name="Percent [2]" xfId="259"/>
    <cellStyle name="Percent_!!!GO" xfId="260"/>
    <cellStyle name="Pourcentage_pldt" xfId="263"/>
    <cellStyle name="PSChar" xfId="44"/>
    <cellStyle name="PSDate" xfId="264"/>
    <cellStyle name="PSDec" xfId="265"/>
    <cellStyle name="PSHeading" xfId="195"/>
    <cellStyle name="PSInt" xfId="131"/>
    <cellStyle name="PSSpacer" xfId="267"/>
    <cellStyle name="Red" xfId="268"/>
    <cellStyle name="RowLevel_0" xfId="270"/>
    <cellStyle name="sstot" xfId="271"/>
    <cellStyle name="Standard_AREAS" xfId="272"/>
    <cellStyle name="t" xfId="141"/>
    <cellStyle name="t_HVAC Equipment (3)" xfId="273"/>
    <cellStyle name="Title" xfId="200"/>
    <cellStyle name="Total" xfId="274"/>
    <cellStyle name="Tusental (0)_pldt" xfId="275"/>
    <cellStyle name="Tusental_pldt" xfId="277"/>
    <cellStyle name="Valuta (0)_pldt" xfId="278"/>
    <cellStyle name="Valuta_pldt" xfId="241"/>
    <cellStyle name="Warning Text" xfId="280"/>
    <cellStyle name="百分比 2" xfId="281"/>
    <cellStyle name="百分比 3" xfId="282"/>
    <cellStyle name="百分比 4" xfId="27"/>
    <cellStyle name="捠壿 [0.00]_Region Orders (2)" xfId="178"/>
    <cellStyle name="捠壿_Region Orders (2)" xfId="283"/>
    <cellStyle name="编号" xfId="286"/>
    <cellStyle name="标题 1 2" xfId="287"/>
    <cellStyle name="标题 2 2" xfId="226"/>
    <cellStyle name="标题 3 2" xfId="288"/>
    <cellStyle name="标题 4 2" xfId="291"/>
    <cellStyle name="标题 5" xfId="262"/>
    <cellStyle name="标题1" xfId="293"/>
    <cellStyle name="表标题" xfId="295"/>
    <cellStyle name="部门" xfId="125"/>
    <cellStyle name="差 2" xfId="296"/>
    <cellStyle name="差_~4190974" xfId="297"/>
    <cellStyle name="差_~5676413" xfId="298"/>
    <cellStyle name="差_00省级(打印)" xfId="266"/>
    <cellStyle name="差_00省级(定稿)" xfId="299"/>
    <cellStyle name="差_03昭通" xfId="119"/>
    <cellStyle name="差_0502通海县" xfId="300"/>
    <cellStyle name="差_05玉溪" xfId="301"/>
    <cellStyle name="差_0605石屏县" xfId="74"/>
    <cellStyle name="差_1003牟定县" xfId="303"/>
    <cellStyle name="差_1110洱源县" xfId="220"/>
    <cellStyle name="差_11大理" xfId="304"/>
    <cellStyle name="差_2、土地面积、人口、粮食产量基本情况" xfId="305"/>
    <cellStyle name="差_2006年分析表" xfId="19"/>
    <cellStyle name="差_2006年基础数据" xfId="158"/>
    <cellStyle name="差_2006年全省财力计算表（中央、决算）" xfId="46"/>
    <cellStyle name="差_2006年水利统计指标统计表" xfId="306"/>
    <cellStyle name="差_2006年在职人员情况" xfId="307"/>
    <cellStyle name="差_2007年检察院案件数" xfId="163"/>
    <cellStyle name="差_2007年可用财力" xfId="310"/>
    <cellStyle name="差_2007年人员分部门统计表" xfId="311"/>
    <cellStyle name="差_2007年政法部门业务指标" xfId="18"/>
    <cellStyle name="差_2008年县级公安保障标准落实奖励经费分配测算" xfId="269"/>
    <cellStyle name="差_2008云南省分县市中小学教职工统计表（教育厅提供）" xfId="312"/>
    <cellStyle name="差_2009年一般性转移支付标准工资" xfId="313"/>
    <cellStyle name="差_2009年一般性转移支付标准工资_~4190974" xfId="315"/>
    <cellStyle name="差_2009年一般性转移支付标准工资_~5676413" xfId="316"/>
    <cellStyle name="差_2009年一般性转移支付标准工资_不用软件计算9.1不考虑经费管理评价xl" xfId="318"/>
    <cellStyle name="差_2009年一般性转移支付标准工资_地方配套按人均增幅控制8.30xl" xfId="319"/>
    <cellStyle name="差_2009年一般性转移支付标准工资_地方配套按人均增幅控制8.30一般预算平均增幅、人均可用财力平均增幅两次控制、社会治安系数调整、案件数调整xl" xfId="321"/>
    <cellStyle name="差_2009年一般性转移支付标准工资_地方配套按人均增幅控制8.31（调整结案率后）xl" xfId="322"/>
    <cellStyle name="差_2009年一般性转移支付标准工资_奖励补助测算5.22测试" xfId="13"/>
    <cellStyle name="差_2009年一般性转移支付标准工资_奖励补助测算5.23新" xfId="323"/>
    <cellStyle name="差_2009年一般性转移支付标准工资_奖励补助测算5.24冯铸" xfId="326"/>
    <cellStyle name="差_2009年一般性转移支付标准工资_奖励补助测算7.23" xfId="249"/>
    <cellStyle name="差_2009年一般性转移支付标准工资_奖励补助测算7.25" xfId="327"/>
    <cellStyle name="差_2009年一般性转移支付标准工资_奖励补助测算7.25 (version 1) (version 1)" xfId="328"/>
    <cellStyle name="差_530623_2006年县级财政报表附表" xfId="194"/>
    <cellStyle name="差_530629_2006年县级财政报表附表" xfId="329"/>
    <cellStyle name="差_5334_2006年迪庆县级财政报表附表" xfId="331"/>
    <cellStyle name="差_Book1" xfId="334"/>
    <cellStyle name="差_Book1_1" xfId="335"/>
    <cellStyle name="差_Book1_2" xfId="337"/>
    <cellStyle name="差_Book1_县公司" xfId="338"/>
    <cellStyle name="差_Book1_银行账户情况表_2010年12月" xfId="116"/>
    <cellStyle name="差_Book2" xfId="39"/>
    <cellStyle name="差_M01-2(州市补助收入)" xfId="339"/>
    <cellStyle name="差_M03" xfId="340"/>
    <cellStyle name="差_不用软件计算9.1不考虑经费管理评价xl" xfId="342"/>
    <cellStyle name="差_财政供养人员" xfId="344"/>
    <cellStyle name="差_财政支出对上级的依赖程度" xfId="345"/>
    <cellStyle name="差_城建部门" xfId="348"/>
    <cellStyle name="差_地方配套按人均增幅控制8.30xl" xfId="333"/>
    <cellStyle name="差_地方配套按人均增幅控制8.30一般预算平均增幅、人均可用财力平均增幅两次控制、社会治安系数调整、案件数调整xl" xfId="349"/>
    <cellStyle name="差_地方配套按人均增幅控制8.31（调整结案率后）xl" xfId="232"/>
    <cellStyle name="差_第五部分(才淼、饶永宏）" xfId="350"/>
    <cellStyle name="差_第一部分：综合全" xfId="351"/>
    <cellStyle name="差_高中教师人数（教育厅1.6日提供）" xfId="353"/>
    <cellStyle name="差_汇总" xfId="354"/>
    <cellStyle name="差_汇总-县级财政报表附表" xfId="356"/>
    <cellStyle name="差_基础数据分析" xfId="358"/>
    <cellStyle name="差_检验表" xfId="360"/>
    <cellStyle name="差_检验表（调整后）" xfId="361"/>
    <cellStyle name="差_建行" xfId="352"/>
    <cellStyle name="差_奖励补助测算5.22测试" xfId="24"/>
    <cellStyle name="差_奖励补助测算5.23新" xfId="11"/>
    <cellStyle name="差_奖励补助测算5.24冯铸" xfId="84"/>
    <cellStyle name="差_奖励补助测算7.23" xfId="362"/>
    <cellStyle name="差_奖励补助测算7.25" xfId="243"/>
    <cellStyle name="差_奖励补助测算7.25 (version 1) (version 1)" xfId="1"/>
    <cellStyle name="差_教师绩效工资测算表（离退休按各地上报数测算）2009年1月1日" xfId="17"/>
    <cellStyle name="差_教育厅提供义务教育及高中教师人数（2009年1月6日）" xfId="38"/>
    <cellStyle name="差_历年教师人数" xfId="363"/>
    <cellStyle name="差_丽江汇总" xfId="294"/>
    <cellStyle name="差_三季度－表二" xfId="364"/>
    <cellStyle name="差_卫生部门" xfId="365"/>
    <cellStyle name="差_文体广播部门" xfId="367"/>
    <cellStyle name="差_下半年禁毒办案经费分配2544.3万元" xfId="368"/>
    <cellStyle name="差_下半年禁吸戒毒经费1000万元" xfId="314"/>
    <cellStyle name="差_县公司" xfId="78"/>
    <cellStyle name="差_县级公安机关公用经费标准奖励测算方案（定稿）" xfId="370"/>
    <cellStyle name="差_县级基础数据" xfId="247"/>
    <cellStyle name="差_业务工作量指标" xfId="309"/>
    <cellStyle name="差_义务教育阶段教职工人数（教育厅提供最终）" xfId="325"/>
    <cellStyle name="差_银行账户情况表_2010年12月" xfId="373"/>
    <cellStyle name="差_云南农村义务教育统计表" xfId="137"/>
    <cellStyle name="差_云南省2008年中小学教师人数统计表" xfId="324"/>
    <cellStyle name="差_云南省2008年中小学教职工情况（教育厅提供20090101加工整理）" xfId="215"/>
    <cellStyle name="差_云南省2008年转移支付测算——州市本级考核部分及政策性测算" xfId="374"/>
    <cellStyle name="差_云南水利电力有限公司" xfId="375"/>
    <cellStyle name="差_指标四" xfId="109"/>
    <cellStyle name="差_指标五" xfId="21"/>
    <cellStyle name="常规" xfId="0" builtinId="0"/>
    <cellStyle name="常规 10" xfId="70"/>
    <cellStyle name="常规 11" xfId="343"/>
    <cellStyle name="常规 12" xfId="184"/>
    <cellStyle name="常规 13" xfId="211"/>
    <cellStyle name="常规 2" xfId="199"/>
    <cellStyle name="常规 2 2" xfId="124"/>
    <cellStyle name="常规 2 2 2" xfId="376"/>
    <cellStyle name="常规 2 2_Book1" xfId="45"/>
    <cellStyle name="常规 2 3" xfId="127"/>
    <cellStyle name="常规 2 3 2" xfId="191"/>
    <cellStyle name="常规 2 4" xfId="130"/>
    <cellStyle name="常规 2 5" xfId="136"/>
    <cellStyle name="常规 2 6" xfId="140"/>
    <cellStyle name="常规 2 7" xfId="377"/>
    <cellStyle name="常规 2 8" xfId="379"/>
    <cellStyle name="常规 2_02-2008决算报表格式" xfId="234"/>
    <cellStyle name="常规 20" xfId="197"/>
    <cellStyle name="常规 3" xfId="90"/>
    <cellStyle name="常规 4" xfId="380"/>
    <cellStyle name="常规 5" xfId="147"/>
    <cellStyle name="常规 5 2" xfId="23"/>
    <cellStyle name="常规 6" xfId="14"/>
    <cellStyle name="常规 7" xfId="381"/>
    <cellStyle name="常规 8" xfId="382"/>
    <cellStyle name="常规 9" xfId="359"/>
    <cellStyle name="常规_整合表 (2)" xfId="383"/>
    <cellStyle name="超级链接" xfId="317"/>
    <cellStyle name="分级显示行_1_13区汇总" xfId="355"/>
    <cellStyle name="分级显示列_1_Book1" xfId="209"/>
    <cellStyle name="归盒啦_95" xfId="238"/>
    <cellStyle name="好" xfId="456" builtinId="26"/>
    <cellStyle name="好 2" xfId="384"/>
    <cellStyle name="好_~4190974" xfId="386"/>
    <cellStyle name="好_~5676413" xfId="389"/>
    <cellStyle name="好_00省级(打印)" xfId="292"/>
    <cellStyle name="好_00省级(定稿)" xfId="107"/>
    <cellStyle name="好_03昭通" xfId="87"/>
    <cellStyle name="好_0502通海县" xfId="168"/>
    <cellStyle name="好_05玉溪" xfId="3"/>
    <cellStyle name="好_0605石屏县" xfId="68"/>
    <cellStyle name="好_1003牟定县" xfId="9"/>
    <cellStyle name="好_1110洱源县" xfId="372"/>
    <cellStyle name="好_11大理" xfId="60"/>
    <cellStyle name="好_2、土地面积、人口、粮食产量基本情况" xfId="391"/>
    <cellStyle name="好_2006年分析表" xfId="115"/>
    <cellStyle name="好_2006年基础数据" xfId="392"/>
    <cellStyle name="好_2006年全省财力计算表（中央、决算）" xfId="393"/>
    <cellStyle name="好_2006年水利统计指标统计表" xfId="395"/>
    <cellStyle name="好_2006年在职人员情况" xfId="396"/>
    <cellStyle name="好_2007年检察院案件数" xfId="385"/>
    <cellStyle name="好_2007年可用财力" xfId="397"/>
    <cellStyle name="好_2007年人员分部门统计表" xfId="154"/>
    <cellStyle name="好_2007年政法部门业务指标" xfId="399"/>
    <cellStyle name="好_2008年县级公安保障标准落实奖励经费分配测算" xfId="29"/>
    <cellStyle name="好_2008云南省分县市中小学教职工统计表（教育厅提供）" xfId="400"/>
    <cellStyle name="好_2009年一般性转移支付标准工资" xfId="402"/>
    <cellStyle name="好_2009年一般性转移支付标准工资_~4190974" xfId="171"/>
    <cellStyle name="好_2009年一般性转移支付标准工资_~5676413" xfId="180"/>
    <cellStyle name="好_2009年一般性转移支付标准工资_不用软件计算9.1不考虑经费管理评价xl" xfId="336"/>
    <cellStyle name="好_2009年一般性转移支付标准工资_地方配套按人均增幅控制8.30xl" xfId="390"/>
    <cellStyle name="好_2009年一般性转移支付标准工资_地方配套按人均增幅控制8.30一般预算平均增幅、人均可用财力平均增幅两次控制、社会治安系数调整、案件数调整xl" xfId="35"/>
    <cellStyle name="好_2009年一般性转移支付标准工资_地方配套按人均增幅控制8.31（调整结案率后）xl" xfId="403"/>
    <cellStyle name="好_2009年一般性转移支付标准工资_奖励补助测算5.22测试" xfId="404"/>
    <cellStyle name="好_2009年一般性转移支付标准工资_奖励补助测算5.23新" xfId="405"/>
    <cellStyle name="好_2009年一般性转移支付标准工资_奖励补助测算5.24冯铸" xfId="406"/>
    <cellStyle name="好_2009年一般性转移支付标准工资_奖励补助测算7.23" xfId="407"/>
    <cellStyle name="好_2009年一般性转移支付标准工资_奖励补助测算7.25" xfId="408"/>
    <cellStyle name="好_2009年一般性转移支付标准工资_奖励补助测算7.25 (version 1) (version 1)" xfId="409"/>
    <cellStyle name="好_530623_2006年县级财政报表附表" xfId="411"/>
    <cellStyle name="好_530629_2006年县级财政报表附表" xfId="412"/>
    <cellStyle name="好_5334_2006年迪庆县级财政报表附表" xfId="413"/>
    <cellStyle name="好_Book1" xfId="414"/>
    <cellStyle name="好_Book1_1" xfId="416"/>
    <cellStyle name="好_Book1_2" xfId="290"/>
    <cellStyle name="好_Book1_县公司" xfId="114"/>
    <cellStyle name="好_Book1_银行账户情况表_2010年12月" xfId="417"/>
    <cellStyle name="好_Book2" xfId="347"/>
    <cellStyle name="好_M01-2(州市补助收入)" xfId="366"/>
    <cellStyle name="好_M03" xfId="65"/>
    <cellStyle name="好_不用软件计算9.1不考虑经费管理评价xl" xfId="103"/>
    <cellStyle name="好_财政供养人员" xfId="418"/>
    <cellStyle name="好_财政支出对上级的依赖程度" xfId="419"/>
    <cellStyle name="好_城建部门" xfId="421"/>
    <cellStyle name="好_地方配套按人均增幅控制8.30xl" xfId="423"/>
    <cellStyle name="好_地方配套按人均增幅控制8.30一般预算平均增幅、人均可用财力平均增幅两次控制、社会治安系数调整、案件数调整xl" xfId="424"/>
    <cellStyle name="好_地方配套按人均增幅控制8.31（调整结案率后）xl" xfId="332"/>
    <cellStyle name="好_第五部分(才淼、饶永宏）" xfId="106"/>
    <cellStyle name="好_第一部分：综合全" xfId="261"/>
    <cellStyle name="好_高中教师人数（教育厅1.6日提供）" xfId="388"/>
    <cellStyle name="好_汇总" xfId="8"/>
    <cellStyle name="好_汇总-县级财政报表附表" xfId="25"/>
    <cellStyle name="好_基础数据分析" xfId="224"/>
    <cellStyle name="好_检验表" xfId="139"/>
    <cellStyle name="好_检验表（调整后）" xfId="425"/>
    <cellStyle name="好_建行" xfId="228"/>
    <cellStyle name="好_奖励补助测算5.22测试" xfId="341"/>
    <cellStyle name="好_奖励补助测算5.23新" xfId="20"/>
    <cellStyle name="好_奖励补助测算5.24冯铸" xfId="394"/>
    <cellStyle name="好_奖励补助测算7.23" xfId="426"/>
    <cellStyle name="好_奖励补助测算7.25" xfId="111"/>
    <cellStyle name="好_奖励补助测算7.25 (version 1) (version 1)" xfId="371"/>
    <cellStyle name="好_教师绩效工资测算表（离退休按各地上报数测算）2009年1月1日" xfId="427"/>
    <cellStyle name="好_教育厅提供义务教育及高中教师人数（2009年1月6日）" xfId="428"/>
    <cellStyle name="好_历年教师人数" xfId="255"/>
    <cellStyle name="好_丽江汇总" xfId="429"/>
    <cellStyle name="好_三季度－表二" xfId="36"/>
    <cellStyle name="好_卫生部门" xfId="410"/>
    <cellStyle name="好_文体广播部门" xfId="431"/>
    <cellStyle name="好_下半年禁毒办案经费分配2544.3万元" xfId="118"/>
    <cellStyle name="好_下半年禁吸戒毒经费1000万元" xfId="432"/>
    <cellStyle name="好_县公司" xfId="357"/>
    <cellStyle name="好_县级公安机关公用经费标准奖励测算方案（定稿）" xfId="434"/>
    <cellStyle name="好_县级基础数据" xfId="308"/>
    <cellStyle name="好_业务工作量指标" xfId="49"/>
    <cellStyle name="好_义务教育阶段教职工人数（教育厅提供最终）" xfId="435"/>
    <cellStyle name="好_银行账户情况表_2010年12月" xfId="387"/>
    <cellStyle name="好_云南农村义务教育统计表" xfId="436"/>
    <cellStyle name="好_云南省2008年中小学教师人数统计表" xfId="320"/>
    <cellStyle name="好_云南省2008年中小学教职工情况（教育厅提供20090101加工整理）" xfId="433"/>
    <cellStyle name="好_云南省2008年转移支付测算——州市本级考核部分及政策性测算" xfId="437"/>
    <cellStyle name="好_云南水利电力有限公司" xfId="430"/>
    <cellStyle name="好_指标四" xfId="165"/>
    <cellStyle name="好_指标五" xfId="214"/>
    <cellStyle name="后继超级链接" xfId="438"/>
    <cellStyle name="后继超链接" xfId="439"/>
    <cellStyle name="汇总 2" xfId="420"/>
    <cellStyle name="货币 2" xfId="213"/>
    <cellStyle name="货币 2 2" xfId="440"/>
    <cellStyle name="貨幣 [0]_SGV" xfId="369"/>
    <cellStyle name="貨幣_SGV" xfId="441"/>
    <cellStyle name="计算 2" xfId="6"/>
    <cellStyle name="检查单元格 2" xfId="237"/>
    <cellStyle name="解释性文本 2" xfId="442"/>
    <cellStyle name="借出原因" xfId="443"/>
    <cellStyle name="警告文本 2" xfId="102"/>
    <cellStyle name="链接单元格 2" xfId="444"/>
    <cellStyle name="霓付 [0]_ +Foil &amp; -FOIL &amp; PAPER" xfId="206"/>
    <cellStyle name="霓付_ +Foil &amp; -FOIL &amp; PAPER" xfId="401"/>
    <cellStyle name="烹拳 [0]_ +Foil &amp; -FOIL &amp; PAPER" xfId="246"/>
    <cellStyle name="烹拳_ +Foil &amp; -FOIL &amp; PAPER" xfId="279"/>
    <cellStyle name="普通_ 白土" xfId="445"/>
    <cellStyle name="千分位[0]_ 白土" xfId="182"/>
    <cellStyle name="千分位_ 白土" xfId="302"/>
    <cellStyle name="千位[0]_ 方正PC" xfId="446"/>
    <cellStyle name="千位_ 方正PC" xfId="447"/>
    <cellStyle name="千位分隔 2" xfId="415"/>
    <cellStyle name="千位分隔 3" xfId="289"/>
    <cellStyle name="千位分隔[0] 2" xfId="43"/>
    <cellStyle name="钎霖_4岿角利" xfId="448"/>
    <cellStyle name="强调 1" xfId="223"/>
    <cellStyle name="强调 2" xfId="121"/>
    <cellStyle name="强调 3" xfId="123"/>
    <cellStyle name="强调文字颜色 1 2" xfId="219"/>
    <cellStyle name="强调文字颜色 2 2" xfId="449"/>
    <cellStyle name="强调文字颜色 3 2" xfId="450"/>
    <cellStyle name="强调文字颜色 4 2" xfId="135"/>
    <cellStyle name="强调文字颜色 5 2" xfId="58"/>
    <cellStyle name="强调文字颜色 6 2" xfId="346"/>
    <cellStyle name="日期" xfId="10"/>
    <cellStyle name="商品名称" xfId="144"/>
    <cellStyle name="适中 2" xfId="48"/>
    <cellStyle name="输出 2" xfId="42"/>
    <cellStyle name="输入 2" xfId="378"/>
    <cellStyle name="数量" xfId="451"/>
    <cellStyle name="数字" xfId="452"/>
    <cellStyle name="㼿㼿㼿㼿㼿㼿" xfId="398"/>
    <cellStyle name="㼿㼿㼿㼿㼿㼿㼿㼿㼿㼿㼿?" xfId="453"/>
    <cellStyle name="未定义" xfId="285"/>
    <cellStyle name="小数" xfId="454"/>
    <cellStyle name="样式 1" xfId="208"/>
    <cellStyle name="一般_SGV" xfId="330"/>
    <cellStyle name="昗弨_Pacific Region P&amp;L" xfId="190"/>
    <cellStyle name="寘嬫愗傝 [0.00]_Region Orders (2)" xfId="455"/>
    <cellStyle name="寘嬫愗傝_Region Orders (2)" xfId="94"/>
    <cellStyle name="注释 2" xfId="422"/>
    <cellStyle name="콤마 [0]_BOILER-CO1" xfId="143"/>
    <cellStyle name="콤마_BOILER-CO1" xfId="93"/>
    <cellStyle name="통화 [0]_BOILER-CO1" xfId="284"/>
    <cellStyle name="통화_BOILER-CO1" xfId="203"/>
    <cellStyle name="표준_0N-HANDLING " xfId="276"/>
  </cellStyles>
  <dxfs count="45">
    <dxf>
      <font>
        <b val="0"/>
        <i val="0"/>
        <strike val="0"/>
        <condense val="0"/>
        <extend val="0"/>
        <outline val="0"/>
        <shadow val="0"/>
        <u val="none"/>
        <vertAlign val="baseline"/>
        <sz val="12"/>
        <color auto="1"/>
        <name val="宋体"/>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宋体"/>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宋体"/>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宋体"/>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宋体"/>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宋体"/>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宋体"/>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auto="1"/>
        <name val="宋体"/>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黑体"/>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宋体"/>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宋体"/>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宋体"/>
        <scheme val="none"/>
      </font>
      <fill>
        <patternFill patternType="solid">
          <fgColor indexed="64"/>
          <bgColor theme="0"/>
        </patternFill>
      </fill>
      <alignment horizontal="center" vertical="center" textRotation="18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宋体"/>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宋体"/>
        <scheme val="none"/>
      </font>
      <fill>
        <patternFill patternType="solid">
          <fgColor indexed="64"/>
          <bgColor theme="0"/>
        </patternFill>
      </fill>
      <alignment horizontal="center" vertical="center" textRotation="18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宋体"/>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宋体"/>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auto="1"/>
        <name val="宋体"/>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bottom/>
      </border>
    </dxf>
    <dxf>
      <font>
        <b val="0"/>
        <i val="0"/>
        <strike val="0"/>
        <u val="none"/>
        <sz val="12"/>
        <color rgb="FF9C0006"/>
        <name val="宋体"/>
        <scheme val="none"/>
      </font>
      <fill>
        <patternFill patternType="solid">
          <bgColor rgb="FFFFC7CE"/>
        </patternFill>
      </fill>
    </dxf>
    <dxf>
      <font>
        <b val="0"/>
        <color indexed="60"/>
      </font>
      <fill>
        <patternFill patternType="solid">
          <bgColor indexed="45"/>
        </patternFill>
      </fill>
    </dxf>
    <dxf>
      <font>
        <b val="0"/>
        <color indexed="13"/>
      </font>
      <fill>
        <patternFill patternType="solid">
          <bgColor indexed="10"/>
        </patternFill>
      </fill>
    </dxf>
    <dxf>
      <font>
        <b val="0"/>
        <i val="0"/>
        <strike val="0"/>
        <u val="none"/>
        <sz val="12"/>
        <color rgb="FF9C0006"/>
        <name val="宋体"/>
        <scheme val="none"/>
      </font>
      <fill>
        <patternFill patternType="solid">
          <bgColor rgb="FFFFC7CE"/>
        </patternFill>
      </fill>
    </dxf>
    <dxf>
      <font>
        <b val="0"/>
        <color indexed="13"/>
      </font>
      <fill>
        <patternFill patternType="solid">
          <bgColor indexed="10"/>
        </patternFill>
      </fill>
    </dxf>
    <dxf>
      <font>
        <b val="0"/>
        <color indexed="20"/>
      </font>
      <fill>
        <patternFill patternType="solid">
          <bgColor indexed="45"/>
        </patternFill>
      </fill>
    </dxf>
    <dxf>
      <font>
        <b val="0"/>
        <color indexed="13"/>
      </font>
      <fill>
        <patternFill patternType="solid">
          <bgColor indexed="10"/>
        </patternFill>
      </fill>
    </dxf>
    <dxf>
      <font>
        <b val="0"/>
        <i val="0"/>
        <strike val="0"/>
        <condense val="0"/>
        <extend val="0"/>
        <outline val="0"/>
        <shadow val="0"/>
        <u val="none"/>
        <vertAlign val="baseline"/>
        <sz val="11"/>
        <color auto="1"/>
        <name val="宋体"/>
        <scheme val="none"/>
      </font>
      <fill>
        <patternFill patternType="solid">
          <fgColor indexed="64"/>
          <bgColor theme="0"/>
        </patternFill>
      </fill>
      <alignment vertical="center" textRotation="0" justifyLastLine="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Black"/>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1" hidden="0"/>
    </dxf>
    <dxf>
      <font>
        <b/>
        <i val="0"/>
        <strike val="0"/>
        <condense val="0"/>
        <extend val="0"/>
        <outline val="0"/>
        <shadow val="0"/>
        <u val="none"/>
        <vertAlign val="baseline"/>
        <sz val="11"/>
        <color auto="1"/>
        <name val="宋体"/>
        <scheme val="none"/>
      </font>
      <numFmt numFmtId="207" formatCode="0.00_ "/>
      <fill>
        <patternFill patternType="solid">
          <fgColor indexed="64"/>
          <bgColor theme="0"/>
        </patternFill>
      </fill>
      <alignment vertical="center" textRotation="0" justifyLastLine="0" readingOrder="0"/>
      <border diagonalUp="0" diagonalDown="0" outline="0">
        <left/>
        <right style="thin">
          <color auto="1"/>
        </right>
        <top style="thin">
          <color indexed="64"/>
        </top>
        <bottom style="thin">
          <color indexed="64"/>
        </bottom>
      </border>
      <protection locked="1" hidden="0"/>
    </dxf>
    <dxf>
      <font>
        <b/>
        <i val="0"/>
        <strike val="0"/>
        <condense val="0"/>
        <extend val="0"/>
        <outline val="0"/>
        <shadow val="0"/>
        <u val="none"/>
        <vertAlign val="baseline"/>
        <sz val="11"/>
        <color auto="1"/>
        <name val="宋体"/>
        <scheme val="none"/>
      </font>
      <numFmt numFmtId="0" formatCode="General"/>
      <fill>
        <patternFill patternType="solid">
          <fgColor indexed="64"/>
          <bgColor theme="0"/>
        </patternFill>
      </fill>
      <alignment vertical="center" textRotation="0" justifyLastLine="0" readingOrder="0"/>
      <border diagonalUp="0" diagonalDown="0" outline="0">
        <left/>
        <right/>
        <top style="thin">
          <color indexed="64"/>
        </top>
        <bottom style="thin">
          <color indexed="64"/>
        </bottom>
      </border>
      <protection locked="1" hidden="0"/>
    </dxf>
    <dxf>
      <font>
        <b/>
        <i val="0"/>
        <strike val="0"/>
        <condense val="0"/>
        <extend val="0"/>
        <outline val="0"/>
        <shadow val="0"/>
        <u val="none"/>
        <vertAlign val="baseline"/>
        <sz val="11"/>
        <color auto="1"/>
        <name val="宋体"/>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宋体"/>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top style="thin">
          <color indexed="64"/>
        </top>
        <bottom style="thin">
          <color indexed="64"/>
        </bottom>
      </border>
      <protection locked="1" hidden="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color auto="1"/>
      </font>
      <fill>
        <patternFill patternType="solid">
          <fgColor indexed="64"/>
          <bgColor theme="0"/>
        </patternFill>
      </fill>
      <alignment horizontal="center" vertical="center" indent="0" justifyLastLine="0" shrinkToFit="0" readingOrder="0"/>
    </dxf>
    <dxf>
      <border outline="0">
        <left style="thin">
          <color auto="1"/>
        </left>
        <right style="thin">
          <color auto="1"/>
        </right>
        <top style="thin">
          <color auto="1"/>
        </top>
        <bottom style="thin">
          <color auto="1"/>
        </bottom>
      </border>
    </dxf>
    <dxf>
      <font>
        <strike val="0"/>
        <outline val="0"/>
        <shadow val="0"/>
        <u val="none"/>
        <vertAlign val="baseline"/>
        <color auto="1"/>
      </font>
      <fill>
        <patternFill patternType="solid">
          <fgColor indexed="64"/>
          <bgColor theme="0"/>
        </patternFill>
      </fill>
      <alignment vertical="center" textRotation="0" justifyLastLine="0" readingOrder="0"/>
    </dxf>
    <dxf>
      <font>
        <strike val="0"/>
        <outline val="0"/>
        <shadow val="0"/>
        <u val="none"/>
        <vertAlign val="baseline"/>
        <sz val="9"/>
        <color auto="1"/>
        <name val="宋体"/>
        <scheme val="minor"/>
      </font>
      <fill>
        <patternFill patternType="solid">
          <fgColor indexed="64"/>
          <bgColor theme="0"/>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表1" displayName="表1" ref="A3:Q41" totalsRowCount="1" headerRowDxfId="44" dataDxfId="43" totalsRowDxfId="41" tableBorderDxfId="42" headerRowCellStyle="好">
  <sortState ref="A4:AV40">
    <sortCondition ref="I4:I40"/>
    <sortCondition descending="1" ref="O4:O40"/>
  </sortState>
  <tableColumns count="17">
    <tableColumn id="1" name="序号" totalsRowLabel="汇总" dataDxfId="40" totalsRowDxfId="16"/>
    <tableColumn id="3" name="姓名" totalsRowFunction="count" dataDxfId="39" totalsRowDxfId="15"/>
    <tableColumn id="4" name="性别" dataDxfId="38" totalsRowDxfId="14"/>
    <tableColumn id="8" name="出生日期" dataDxfId="37" totalsRowDxfId="13"/>
    <tableColumn id="12" name="学历" dataDxfId="36" totalsRowDxfId="12"/>
    <tableColumn id="14" name="毕业时间" dataDxfId="35" totalsRowDxfId="11"/>
    <tableColumn id="15" name="毕业_x000a_院校" dataDxfId="34" totalsRowDxfId="10"/>
    <tableColumn id="16" name="所学_x000a_专业" dataDxfId="33" totalsRowDxfId="9"/>
    <tableColumn id="25" name="职位代码" dataDxfId="32" totalsRowDxfId="8"/>
    <tableColumn id="28" name="应聘岗位" dataDxfId="31" totalsRowDxfId="7"/>
    <tableColumn id="34" name="笔试成绩" dataDxfId="30" totalsRowDxfId="6"/>
    <tableColumn id="43" name="面试成绩" dataDxfId="29" totalsRowDxfId="5"/>
    <tableColumn id="44" name="笔试折合成绩" dataDxfId="28" totalsRowDxfId="4"/>
    <tableColumn id="45" name="面试折合成绩" dataDxfId="27" totalsRowDxfId="3"/>
    <tableColumn id="46" name="综合成绩" dataDxfId="26" totalsRowDxfId="2"/>
    <tableColumn id="47" name="综合成绩排名" dataDxfId="25" totalsRowDxfId="1"/>
    <tableColumn id="48" name="拟体检" totalsRowFunction="count" dataDxfId="24" totalsRowDxfId="0"/>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Q42"/>
  <sheetViews>
    <sheetView showZeros="0" tabSelected="1" zoomScale="115" zoomScaleNormal="115" workbookViewId="0">
      <pane xSplit="3" ySplit="3" topLeftCell="H4" activePane="bottomRight" state="frozen"/>
      <selection pane="topRight"/>
      <selection pane="bottomLeft"/>
      <selection pane="bottomRight" activeCell="P6" sqref="P6"/>
    </sheetView>
  </sheetViews>
  <sheetFormatPr defaultColWidth="9" defaultRowHeight="27.75" customHeight="1"/>
  <cols>
    <col min="1" max="1" width="6.375" style="44" customWidth="1"/>
    <col min="2" max="2" width="7" style="44" customWidth="1"/>
    <col min="3" max="3" width="3.625" style="44" customWidth="1"/>
    <col min="4" max="4" width="9.25" style="44" customWidth="1"/>
    <col min="5" max="5" width="6.375" style="44" customWidth="1"/>
    <col min="6" max="6" width="8" style="44" bestFit="1" customWidth="1"/>
    <col min="7" max="7" width="14.875" style="44" customWidth="1"/>
    <col min="8" max="8" width="13.125" style="44" customWidth="1"/>
    <col min="9" max="9" width="5.5" style="44" customWidth="1"/>
    <col min="10" max="10" width="16.25" style="44" customWidth="1"/>
    <col min="11" max="11" width="9.75" style="44" customWidth="1"/>
    <col min="12" max="12" width="9" style="44" customWidth="1"/>
    <col min="13" max="15" width="9" style="44"/>
    <col min="16" max="16" width="6.5" style="44" customWidth="1"/>
    <col min="17" max="16384" width="9" style="44"/>
  </cols>
  <sheetData>
    <row r="1" spans="1:17" ht="35.25" customHeight="1">
      <c r="A1" s="81" t="s">
        <v>303</v>
      </c>
      <c r="B1" s="81"/>
      <c r="C1" s="81"/>
      <c r="D1" s="81"/>
      <c r="E1" s="81"/>
      <c r="F1" s="81"/>
      <c r="G1" s="81"/>
      <c r="H1" s="81"/>
      <c r="I1" s="81"/>
      <c r="J1" s="81"/>
      <c r="K1" s="81"/>
      <c r="L1" s="81"/>
      <c r="M1" s="81"/>
      <c r="N1" s="81"/>
      <c r="O1" s="81"/>
      <c r="P1" s="81"/>
      <c r="Q1" s="81"/>
    </row>
    <row r="2" spans="1:17" ht="18.75" hidden="1" customHeight="1">
      <c r="A2" s="45"/>
      <c r="B2" s="45"/>
      <c r="C2" s="45"/>
      <c r="D2" s="45"/>
      <c r="E2" s="45"/>
      <c r="F2" s="45"/>
      <c r="G2" s="45"/>
      <c r="H2" s="45"/>
      <c r="I2" s="45"/>
      <c r="J2" s="45"/>
      <c r="K2" s="45"/>
    </row>
    <row r="3" spans="1:17" ht="27" customHeight="1">
      <c r="A3" s="59" t="s">
        <v>0</v>
      </c>
      <c r="B3" s="60" t="s">
        <v>1</v>
      </c>
      <c r="C3" s="60" t="s">
        <v>2</v>
      </c>
      <c r="D3" s="60" t="s">
        <v>290</v>
      </c>
      <c r="E3" s="60" t="s">
        <v>291</v>
      </c>
      <c r="F3" s="60" t="s">
        <v>292</v>
      </c>
      <c r="G3" s="60" t="s">
        <v>293</v>
      </c>
      <c r="H3" s="60" t="s">
        <v>294</v>
      </c>
      <c r="I3" s="60" t="s">
        <v>304</v>
      </c>
      <c r="J3" s="60" t="s">
        <v>306</v>
      </c>
      <c r="K3" s="60" t="s">
        <v>295</v>
      </c>
      <c r="L3" s="60" t="s">
        <v>296</v>
      </c>
      <c r="M3" s="60" t="s">
        <v>297</v>
      </c>
      <c r="N3" s="60" t="s">
        <v>298</v>
      </c>
      <c r="O3" s="60" t="s">
        <v>299</v>
      </c>
      <c r="P3" s="60" t="s">
        <v>300</v>
      </c>
      <c r="Q3" s="60" t="s">
        <v>301</v>
      </c>
    </row>
    <row r="4" spans="1:17" ht="27" customHeight="1">
      <c r="A4" s="68" t="s">
        <v>288</v>
      </c>
      <c r="B4" s="61" t="s">
        <v>12</v>
      </c>
      <c r="C4" s="62" t="s">
        <v>10</v>
      </c>
      <c r="D4" s="63">
        <v>33654</v>
      </c>
      <c r="E4" s="64" t="s">
        <v>5</v>
      </c>
      <c r="F4" s="63">
        <v>41821</v>
      </c>
      <c r="G4" s="64" t="s">
        <v>13</v>
      </c>
      <c r="H4" s="64" t="s">
        <v>7</v>
      </c>
      <c r="I4" s="65" t="s">
        <v>8</v>
      </c>
      <c r="J4" s="62" t="s">
        <v>285</v>
      </c>
      <c r="K4" s="66">
        <v>74.209999999999994</v>
      </c>
      <c r="L4" s="53">
        <v>79.11</v>
      </c>
      <c r="M4" s="54">
        <v>37.11</v>
      </c>
      <c r="N4" s="56">
        <v>39.56</v>
      </c>
      <c r="O4" s="57">
        <v>76.67</v>
      </c>
      <c r="P4" s="55">
        <v>1</v>
      </c>
      <c r="Q4" s="58" t="s">
        <v>283</v>
      </c>
    </row>
    <row r="5" spans="1:17" ht="27" customHeight="1">
      <c r="A5" s="68" t="s">
        <v>289</v>
      </c>
      <c r="B5" s="61" t="s">
        <v>3</v>
      </c>
      <c r="C5" s="62" t="s">
        <v>4</v>
      </c>
      <c r="D5" s="63">
        <v>34929</v>
      </c>
      <c r="E5" s="64" t="s">
        <v>5</v>
      </c>
      <c r="F5" s="63">
        <v>43252</v>
      </c>
      <c r="G5" s="64" t="s">
        <v>6</v>
      </c>
      <c r="H5" s="64" t="s">
        <v>7</v>
      </c>
      <c r="I5" s="65" t="s">
        <v>8</v>
      </c>
      <c r="J5" s="62" t="s">
        <v>285</v>
      </c>
      <c r="K5" s="66">
        <v>72.02</v>
      </c>
      <c r="L5" s="53">
        <v>79.06</v>
      </c>
      <c r="M5" s="54">
        <v>36.01</v>
      </c>
      <c r="N5" s="56">
        <v>39.53</v>
      </c>
      <c r="O5" s="57">
        <v>75.539999999999992</v>
      </c>
      <c r="P5" s="55">
        <v>2</v>
      </c>
      <c r="Q5" s="58"/>
    </row>
    <row r="6" spans="1:17" ht="27" customHeight="1">
      <c r="A6" s="68" t="s">
        <v>9</v>
      </c>
      <c r="B6" s="61" t="s">
        <v>18</v>
      </c>
      <c r="C6" s="62" t="s">
        <v>10</v>
      </c>
      <c r="D6" s="63">
        <v>33110</v>
      </c>
      <c r="E6" s="64" t="s">
        <v>5</v>
      </c>
      <c r="F6" s="63">
        <v>42179.07</v>
      </c>
      <c r="G6" s="64" t="s">
        <v>19</v>
      </c>
      <c r="H6" s="64" t="s">
        <v>7</v>
      </c>
      <c r="I6" s="65" t="s">
        <v>8</v>
      </c>
      <c r="J6" s="62" t="s">
        <v>285</v>
      </c>
      <c r="K6" s="66">
        <v>72.489999999999995</v>
      </c>
      <c r="L6" s="53">
        <v>77.77</v>
      </c>
      <c r="M6" s="54">
        <v>36.25</v>
      </c>
      <c r="N6" s="56">
        <v>38.89</v>
      </c>
      <c r="O6" s="57">
        <v>75.14</v>
      </c>
      <c r="P6" s="55">
        <v>3</v>
      </c>
      <c r="Q6" s="58"/>
    </row>
    <row r="7" spans="1:17" ht="27" customHeight="1">
      <c r="A7" s="68" t="s">
        <v>11</v>
      </c>
      <c r="B7" s="61" t="s">
        <v>34</v>
      </c>
      <c r="C7" s="62" t="s">
        <v>10</v>
      </c>
      <c r="D7" s="63">
        <v>34471</v>
      </c>
      <c r="E7" s="64" t="s">
        <v>5</v>
      </c>
      <c r="F7" s="63">
        <v>42552</v>
      </c>
      <c r="G7" s="64" t="s">
        <v>35</v>
      </c>
      <c r="H7" s="64" t="s">
        <v>31</v>
      </c>
      <c r="I7" s="65" t="s">
        <v>32</v>
      </c>
      <c r="J7" s="62" t="s">
        <v>284</v>
      </c>
      <c r="K7" s="66">
        <v>71.72</v>
      </c>
      <c r="L7" s="53">
        <v>87.57</v>
      </c>
      <c r="M7" s="54">
        <v>35.86</v>
      </c>
      <c r="N7" s="56">
        <v>43.79</v>
      </c>
      <c r="O7" s="57">
        <v>79.650000000000006</v>
      </c>
      <c r="P7" s="55">
        <v>1</v>
      </c>
      <c r="Q7" s="58" t="s">
        <v>283</v>
      </c>
    </row>
    <row r="8" spans="1:17" ht="27" customHeight="1">
      <c r="A8" s="68" t="s">
        <v>14</v>
      </c>
      <c r="B8" s="61" t="s">
        <v>37</v>
      </c>
      <c r="C8" s="62" t="s">
        <v>10</v>
      </c>
      <c r="D8" s="63">
        <v>34497</v>
      </c>
      <c r="E8" s="64" t="s">
        <v>5</v>
      </c>
      <c r="F8" s="63">
        <v>43282</v>
      </c>
      <c r="G8" s="64" t="s">
        <v>35</v>
      </c>
      <c r="H8" s="64" t="s">
        <v>31</v>
      </c>
      <c r="I8" s="65" t="s">
        <v>32</v>
      </c>
      <c r="J8" s="62" t="s">
        <v>284</v>
      </c>
      <c r="K8" s="66">
        <v>69.36</v>
      </c>
      <c r="L8" s="53">
        <v>80.900000000000006</v>
      </c>
      <c r="M8" s="54">
        <v>34.68</v>
      </c>
      <c r="N8" s="56">
        <v>40.450000000000003</v>
      </c>
      <c r="O8" s="57">
        <v>75.13</v>
      </c>
      <c r="P8" s="55">
        <v>2</v>
      </c>
      <c r="Q8" s="58"/>
    </row>
    <row r="9" spans="1:17" ht="27" customHeight="1">
      <c r="A9" s="68" t="s">
        <v>15</v>
      </c>
      <c r="B9" s="61" t="s">
        <v>39</v>
      </c>
      <c r="C9" s="62" t="s">
        <v>10</v>
      </c>
      <c r="D9" s="63">
        <v>34563</v>
      </c>
      <c r="E9" s="64" t="s">
        <v>5</v>
      </c>
      <c r="F9" s="63">
        <v>43659.07</v>
      </c>
      <c r="G9" s="64" t="s">
        <v>35</v>
      </c>
      <c r="H9" s="64" t="s">
        <v>31</v>
      </c>
      <c r="I9" s="65" t="s">
        <v>32</v>
      </c>
      <c r="J9" s="62" t="s">
        <v>284</v>
      </c>
      <c r="K9" s="66">
        <v>72.03</v>
      </c>
      <c r="L9" s="53">
        <v>74.62</v>
      </c>
      <c r="M9" s="54">
        <v>36.020000000000003</v>
      </c>
      <c r="N9" s="56">
        <v>37.31</v>
      </c>
      <c r="O9" s="57">
        <v>73.330000000000013</v>
      </c>
      <c r="P9" s="55">
        <v>3</v>
      </c>
      <c r="Q9" s="58"/>
    </row>
    <row r="10" spans="1:17" ht="27" customHeight="1">
      <c r="A10" s="68" t="s">
        <v>16</v>
      </c>
      <c r="B10" s="61" t="s">
        <v>41</v>
      </c>
      <c r="C10" s="62" t="s">
        <v>4</v>
      </c>
      <c r="D10" s="63">
        <v>35347</v>
      </c>
      <c r="E10" s="64" t="s">
        <v>5</v>
      </c>
      <c r="F10" s="63">
        <v>43657.07</v>
      </c>
      <c r="G10" s="64" t="s">
        <v>35</v>
      </c>
      <c r="H10" s="64" t="s">
        <v>31</v>
      </c>
      <c r="I10" s="65" t="s">
        <v>42</v>
      </c>
      <c r="J10" s="62" t="s">
        <v>305</v>
      </c>
      <c r="K10" s="66">
        <v>77.41</v>
      </c>
      <c r="L10" s="53">
        <v>88.86</v>
      </c>
      <c r="M10" s="54">
        <v>38.71</v>
      </c>
      <c r="N10" s="56">
        <v>44.43</v>
      </c>
      <c r="O10" s="57">
        <v>83.14</v>
      </c>
      <c r="P10" s="55">
        <v>1</v>
      </c>
      <c r="Q10" s="58" t="s">
        <v>283</v>
      </c>
    </row>
    <row r="11" spans="1:17" ht="27" customHeight="1">
      <c r="A11" s="68" t="s">
        <v>17</v>
      </c>
      <c r="B11" s="61" t="s">
        <v>118</v>
      </c>
      <c r="C11" s="62" t="s">
        <v>10</v>
      </c>
      <c r="D11" s="63">
        <v>33485</v>
      </c>
      <c r="E11" s="64" t="s">
        <v>5</v>
      </c>
      <c r="F11" s="63">
        <v>43282</v>
      </c>
      <c r="G11" s="64" t="s">
        <v>68</v>
      </c>
      <c r="H11" s="64" t="s">
        <v>64</v>
      </c>
      <c r="I11" s="65" t="s">
        <v>65</v>
      </c>
      <c r="J11" s="62" t="s">
        <v>286</v>
      </c>
      <c r="K11" s="66">
        <v>67.98</v>
      </c>
      <c r="L11" s="53">
        <v>76.319999999999993</v>
      </c>
      <c r="M11" s="54">
        <v>33.99</v>
      </c>
      <c r="N11" s="56">
        <v>38.159999999999997</v>
      </c>
      <c r="O11" s="57">
        <v>72.150000000000006</v>
      </c>
      <c r="P11" s="55">
        <v>1</v>
      </c>
      <c r="Q11" s="58" t="s">
        <v>283</v>
      </c>
    </row>
    <row r="12" spans="1:17" ht="27" customHeight="1">
      <c r="A12" s="68" t="s">
        <v>20</v>
      </c>
      <c r="B12" s="61" t="s">
        <v>74</v>
      </c>
      <c r="C12" s="62" t="s">
        <v>4</v>
      </c>
      <c r="D12" s="63">
        <v>35203</v>
      </c>
      <c r="E12" s="64" t="s">
        <v>5</v>
      </c>
      <c r="F12" s="63">
        <v>43665.07</v>
      </c>
      <c r="G12" s="64" t="s">
        <v>75</v>
      </c>
      <c r="H12" s="64" t="s">
        <v>64</v>
      </c>
      <c r="I12" s="65" t="s">
        <v>65</v>
      </c>
      <c r="J12" s="62" t="s">
        <v>286</v>
      </c>
      <c r="K12" s="66">
        <v>65.55</v>
      </c>
      <c r="L12" s="53">
        <v>76.69</v>
      </c>
      <c r="M12" s="54">
        <v>32.78</v>
      </c>
      <c r="N12" s="56">
        <v>38.35</v>
      </c>
      <c r="O12" s="57">
        <v>71.13</v>
      </c>
      <c r="P12" s="55">
        <v>2</v>
      </c>
      <c r="Q12" s="58"/>
    </row>
    <row r="13" spans="1:17" ht="27" customHeight="1">
      <c r="A13" s="68" t="s">
        <v>21</v>
      </c>
      <c r="B13" s="61" t="s">
        <v>71</v>
      </c>
      <c r="C13" s="62" t="s">
        <v>4</v>
      </c>
      <c r="D13" s="63">
        <v>35633</v>
      </c>
      <c r="E13" s="64" t="s">
        <v>5</v>
      </c>
      <c r="F13" s="63">
        <v>43618</v>
      </c>
      <c r="G13" s="64" t="s">
        <v>72</v>
      </c>
      <c r="H13" s="64" t="s">
        <v>64</v>
      </c>
      <c r="I13" s="65" t="s">
        <v>65</v>
      </c>
      <c r="J13" s="62" t="s">
        <v>286</v>
      </c>
      <c r="K13" s="66">
        <v>67.27</v>
      </c>
      <c r="L13" s="53">
        <v>72.72</v>
      </c>
      <c r="M13" s="54">
        <v>33.64</v>
      </c>
      <c r="N13" s="56">
        <v>36.36</v>
      </c>
      <c r="O13" s="57">
        <v>70</v>
      </c>
      <c r="P13" s="55">
        <v>3</v>
      </c>
      <c r="Q13" s="58"/>
    </row>
    <row r="14" spans="1:17" ht="27" customHeight="1">
      <c r="A14" s="68" t="s">
        <v>22</v>
      </c>
      <c r="B14" s="61" t="s">
        <v>82</v>
      </c>
      <c r="C14" s="62" t="s">
        <v>4</v>
      </c>
      <c r="D14" s="63">
        <v>34930</v>
      </c>
      <c r="E14" s="64" t="s">
        <v>5</v>
      </c>
      <c r="F14" s="63">
        <v>42898.07</v>
      </c>
      <c r="G14" s="64" t="s">
        <v>80</v>
      </c>
      <c r="H14" s="64" t="s">
        <v>77</v>
      </c>
      <c r="I14" s="65" t="s">
        <v>78</v>
      </c>
      <c r="J14" s="62" t="s">
        <v>286</v>
      </c>
      <c r="K14" s="66">
        <v>71.58</v>
      </c>
      <c r="L14" s="53">
        <v>79.400000000000006</v>
      </c>
      <c r="M14" s="54">
        <v>35.79</v>
      </c>
      <c r="N14" s="56">
        <v>39.700000000000003</v>
      </c>
      <c r="O14" s="57">
        <v>75.490000000000009</v>
      </c>
      <c r="P14" s="55">
        <v>1</v>
      </c>
      <c r="Q14" s="58" t="s">
        <v>283</v>
      </c>
    </row>
    <row r="15" spans="1:17" ht="27" customHeight="1">
      <c r="A15" s="68" t="s">
        <v>23</v>
      </c>
      <c r="B15" s="61" t="s">
        <v>79</v>
      </c>
      <c r="C15" s="62" t="s">
        <v>10</v>
      </c>
      <c r="D15" s="63">
        <v>33217</v>
      </c>
      <c r="E15" s="64" t="s">
        <v>5</v>
      </c>
      <c r="F15" s="63">
        <v>42167.07</v>
      </c>
      <c r="G15" s="64" t="s">
        <v>80</v>
      </c>
      <c r="H15" s="64" t="s">
        <v>77</v>
      </c>
      <c r="I15" s="65" t="s">
        <v>78</v>
      </c>
      <c r="J15" s="62" t="s">
        <v>286</v>
      </c>
      <c r="K15" s="66">
        <v>69.209999999999994</v>
      </c>
      <c r="L15" s="53">
        <v>75.63</v>
      </c>
      <c r="M15" s="54">
        <v>34.61</v>
      </c>
      <c r="N15" s="56">
        <v>37.82</v>
      </c>
      <c r="O15" s="57">
        <v>72.430000000000007</v>
      </c>
      <c r="P15" s="55">
        <v>2</v>
      </c>
      <c r="Q15" s="58"/>
    </row>
    <row r="16" spans="1:17" ht="27" customHeight="1">
      <c r="A16" s="68" t="s">
        <v>24</v>
      </c>
      <c r="B16" s="61" t="s">
        <v>83</v>
      </c>
      <c r="C16" s="62" t="s">
        <v>4</v>
      </c>
      <c r="D16" s="63">
        <v>33416</v>
      </c>
      <c r="E16" s="64" t="s">
        <v>5</v>
      </c>
      <c r="F16" s="63">
        <v>41831</v>
      </c>
      <c r="G16" s="64" t="s">
        <v>81</v>
      </c>
      <c r="H16" s="64" t="s">
        <v>77</v>
      </c>
      <c r="I16" s="65" t="s">
        <v>78</v>
      </c>
      <c r="J16" s="62" t="s">
        <v>286</v>
      </c>
      <c r="K16" s="66">
        <v>68.55</v>
      </c>
      <c r="L16" s="53">
        <v>69.459999999999994</v>
      </c>
      <c r="M16" s="54">
        <v>34.28</v>
      </c>
      <c r="N16" s="56">
        <v>34.729999999999997</v>
      </c>
      <c r="O16" s="57">
        <v>69.009999999999991</v>
      </c>
      <c r="P16" s="55">
        <v>3</v>
      </c>
      <c r="Q16" s="58"/>
    </row>
    <row r="17" spans="1:17" ht="27" customHeight="1">
      <c r="A17" s="68" t="s">
        <v>25</v>
      </c>
      <c r="B17" s="61" t="s">
        <v>122</v>
      </c>
      <c r="C17" s="62" t="s">
        <v>4</v>
      </c>
      <c r="D17" s="63">
        <v>33030</v>
      </c>
      <c r="E17" s="64" t="s">
        <v>5</v>
      </c>
      <c r="F17" s="63">
        <v>41472.07</v>
      </c>
      <c r="G17" s="64" t="s">
        <v>68</v>
      </c>
      <c r="H17" s="64" t="s">
        <v>51</v>
      </c>
      <c r="I17" s="65" t="s">
        <v>97</v>
      </c>
      <c r="J17" s="62" t="s">
        <v>286</v>
      </c>
      <c r="K17" s="66">
        <v>69.66</v>
      </c>
      <c r="L17" s="53">
        <v>81.010000000000005</v>
      </c>
      <c r="M17" s="54">
        <v>34.83</v>
      </c>
      <c r="N17" s="56">
        <v>40.51</v>
      </c>
      <c r="O17" s="57">
        <v>75.34</v>
      </c>
      <c r="P17" s="55">
        <v>1</v>
      </c>
      <c r="Q17" s="58" t="s">
        <v>283</v>
      </c>
    </row>
    <row r="18" spans="1:17" ht="27" customHeight="1">
      <c r="A18" s="68" t="s">
        <v>26</v>
      </c>
      <c r="B18" s="61" t="s">
        <v>124</v>
      </c>
      <c r="C18" s="62" t="s">
        <v>4</v>
      </c>
      <c r="D18" s="63">
        <v>33682</v>
      </c>
      <c r="E18" s="64" t="s">
        <v>5</v>
      </c>
      <c r="F18" s="63">
        <v>41821</v>
      </c>
      <c r="G18" s="64" t="s">
        <v>30</v>
      </c>
      <c r="H18" s="64" t="s">
        <v>51</v>
      </c>
      <c r="I18" s="65" t="s">
        <v>97</v>
      </c>
      <c r="J18" s="62" t="s">
        <v>286</v>
      </c>
      <c r="K18" s="66">
        <v>68.75</v>
      </c>
      <c r="L18" s="53">
        <v>80.56</v>
      </c>
      <c r="M18" s="54">
        <v>34.380000000000003</v>
      </c>
      <c r="N18" s="56">
        <v>40.28</v>
      </c>
      <c r="O18" s="57">
        <v>74.66</v>
      </c>
      <c r="P18" s="55">
        <v>2</v>
      </c>
      <c r="Q18" s="58" t="s">
        <v>283</v>
      </c>
    </row>
    <row r="19" spans="1:17" ht="27" customHeight="1">
      <c r="A19" s="68" t="s">
        <v>27</v>
      </c>
      <c r="B19" s="61" t="s">
        <v>123</v>
      </c>
      <c r="C19" s="62" t="s">
        <v>10</v>
      </c>
      <c r="D19" s="63">
        <v>33485</v>
      </c>
      <c r="E19" s="64" t="s">
        <v>5</v>
      </c>
      <c r="F19" s="63">
        <v>42574.07</v>
      </c>
      <c r="G19" s="64" t="s">
        <v>98</v>
      </c>
      <c r="H19" s="64" t="s">
        <v>51</v>
      </c>
      <c r="I19" s="65" t="s">
        <v>97</v>
      </c>
      <c r="J19" s="62" t="s">
        <v>286</v>
      </c>
      <c r="K19" s="66">
        <v>66.540000000000006</v>
      </c>
      <c r="L19" s="53">
        <v>77.900000000000006</v>
      </c>
      <c r="M19" s="54">
        <v>33.270000000000003</v>
      </c>
      <c r="N19" s="56">
        <v>38.950000000000003</v>
      </c>
      <c r="O19" s="57">
        <v>72.22</v>
      </c>
      <c r="P19" s="55">
        <v>3</v>
      </c>
      <c r="Q19" s="58"/>
    </row>
    <row r="20" spans="1:17" ht="27" customHeight="1">
      <c r="A20" s="68" t="s">
        <v>28</v>
      </c>
      <c r="B20" s="61" t="s">
        <v>120</v>
      </c>
      <c r="C20" s="62" t="s">
        <v>4</v>
      </c>
      <c r="D20" s="63">
        <v>34396</v>
      </c>
      <c r="E20" s="64" t="s">
        <v>5</v>
      </c>
      <c r="F20" s="63">
        <v>42522</v>
      </c>
      <c r="G20" s="64" t="s">
        <v>121</v>
      </c>
      <c r="H20" s="64" t="s">
        <v>51</v>
      </c>
      <c r="I20" s="65" t="s">
        <v>97</v>
      </c>
      <c r="J20" s="62" t="s">
        <v>286</v>
      </c>
      <c r="K20" s="66">
        <v>66.33</v>
      </c>
      <c r="L20" s="53">
        <v>77.94</v>
      </c>
      <c r="M20" s="54">
        <v>33.17</v>
      </c>
      <c r="N20" s="56">
        <v>38.97</v>
      </c>
      <c r="O20" s="57">
        <v>72.14</v>
      </c>
      <c r="P20" s="55">
        <v>4</v>
      </c>
      <c r="Q20" s="58"/>
    </row>
    <row r="21" spans="1:17" ht="27" customHeight="1">
      <c r="A21" s="68" t="s">
        <v>29</v>
      </c>
      <c r="B21" s="69" t="s">
        <v>119</v>
      </c>
      <c r="C21" s="70" t="s">
        <v>4</v>
      </c>
      <c r="D21" s="71">
        <v>32091</v>
      </c>
      <c r="E21" s="72" t="s">
        <v>5</v>
      </c>
      <c r="F21" s="71">
        <v>40725</v>
      </c>
      <c r="G21" s="72" t="s">
        <v>98</v>
      </c>
      <c r="H21" s="72" t="s">
        <v>51</v>
      </c>
      <c r="I21" s="73" t="s">
        <v>97</v>
      </c>
      <c r="J21" s="70" t="s">
        <v>286</v>
      </c>
      <c r="K21" s="67">
        <v>64.66</v>
      </c>
      <c r="L21" s="53">
        <v>73.849999999999994</v>
      </c>
      <c r="M21" s="54">
        <v>32.33</v>
      </c>
      <c r="N21" s="56">
        <v>36.93</v>
      </c>
      <c r="O21" s="57">
        <v>69.259999999999991</v>
      </c>
      <c r="P21" s="55">
        <v>5</v>
      </c>
      <c r="Q21" s="58"/>
    </row>
    <row r="22" spans="1:17" ht="27" customHeight="1">
      <c r="A22" s="68" t="s">
        <v>33</v>
      </c>
      <c r="B22" s="69" t="s">
        <v>125</v>
      </c>
      <c r="C22" s="70" t="s">
        <v>10</v>
      </c>
      <c r="D22" s="71">
        <v>31297</v>
      </c>
      <c r="E22" s="72" t="s">
        <v>5</v>
      </c>
      <c r="F22" s="71">
        <v>40739.07</v>
      </c>
      <c r="G22" s="72" t="s">
        <v>99</v>
      </c>
      <c r="H22" s="72" t="s">
        <v>51</v>
      </c>
      <c r="I22" s="73" t="s">
        <v>97</v>
      </c>
      <c r="J22" s="70" t="s">
        <v>286</v>
      </c>
      <c r="K22" s="67">
        <v>66.31</v>
      </c>
      <c r="L22" s="53">
        <v>68.52</v>
      </c>
      <c r="M22" s="54">
        <v>33.159999999999997</v>
      </c>
      <c r="N22" s="56">
        <v>34.26</v>
      </c>
      <c r="O22" s="57">
        <v>67.419999999999987</v>
      </c>
      <c r="P22" s="55">
        <v>6</v>
      </c>
      <c r="Q22" s="58"/>
    </row>
    <row r="23" spans="1:17" ht="27" customHeight="1">
      <c r="A23" s="68" t="s">
        <v>36</v>
      </c>
      <c r="B23" s="69" t="s">
        <v>130</v>
      </c>
      <c r="C23" s="70" t="s">
        <v>4</v>
      </c>
      <c r="D23" s="71">
        <v>33112</v>
      </c>
      <c r="E23" s="72" t="s">
        <v>5</v>
      </c>
      <c r="F23" s="71">
        <v>41821</v>
      </c>
      <c r="G23" s="72" t="s">
        <v>92</v>
      </c>
      <c r="H23" s="72" t="s">
        <v>95</v>
      </c>
      <c r="I23" s="73" t="s">
        <v>94</v>
      </c>
      <c r="J23" s="70" t="s">
        <v>287</v>
      </c>
      <c r="K23" s="67">
        <v>70.81</v>
      </c>
      <c r="L23" s="53">
        <v>83.37</v>
      </c>
      <c r="M23" s="54">
        <v>35.409999999999997</v>
      </c>
      <c r="N23" s="56">
        <v>41.69</v>
      </c>
      <c r="O23" s="57">
        <v>77.099999999999994</v>
      </c>
      <c r="P23" s="55">
        <v>1</v>
      </c>
      <c r="Q23" s="58" t="s">
        <v>283</v>
      </c>
    </row>
    <row r="24" spans="1:17" ht="27" customHeight="1">
      <c r="A24" s="68" t="s">
        <v>38</v>
      </c>
      <c r="B24" s="69" t="s">
        <v>129</v>
      </c>
      <c r="C24" s="70" t="s">
        <v>10</v>
      </c>
      <c r="D24" s="71">
        <v>35014</v>
      </c>
      <c r="E24" s="72" t="s">
        <v>5</v>
      </c>
      <c r="F24" s="71">
        <v>43648.07</v>
      </c>
      <c r="G24" s="72" t="s">
        <v>81</v>
      </c>
      <c r="H24" s="72" t="s">
        <v>96</v>
      </c>
      <c r="I24" s="73" t="s">
        <v>94</v>
      </c>
      <c r="J24" s="70" t="s">
        <v>287</v>
      </c>
      <c r="K24" s="67">
        <v>67.89</v>
      </c>
      <c r="L24" s="53">
        <v>81.86</v>
      </c>
      <c r="M24" s="54">
        <v>33.950000000000003</v>
      </c>
      <c r="N24" s="56">
        <v>40.93</v>
      </c>
      <c r="O24" s="57">
        <v>74.88</v>
      </c>
      <c r="P24" s="55">
        <v>2</v>
      </c>
      <c r="Q24" s="58" t="s">
        <v>283</v>
      </c>
    </row>
    <row r="25" spans="1:17" ht="27" customHeight="1">
      <c r="A25" s="68" t="s">
        <v>40</v>
      </c>
      <c r="B25" s="69" t="s">
        <v>127</v>
      </c>
      <c r="C25" s="70" t="s">
        <v>4</v>
      </c>
      <c r="D25" s="71">
        <v>35766</v>
      </c>
      <c r="E25" s="72" t="s">
        <v>5</v>
      </c>
      <c r="F25" s="71">
        <v>43626.07</v>
      </c>
      <c r="G25" s="72" t="s">
        <v>128</v>
      </c>
      <c r="H25" s="72" t="s">
        <v>96</v>
      </c>
      <c r="I25" s="73" t="s">
        <v>94</v>
      </c>
      <c r="J25" s="70" t="s">
        <v>287</v>
      </c>
      <c r="K25" s="67">
        <v>68.11</v>
      </c>
      <c r="L25" s="53">
        <v>81.11</v>
      </c>
      <c r="M25" s="54">
        <v>34.06</v>
      </c>
      <c r="N25" s="56">
        <v>40.56</v>
      </c>
      <c r="O25" s="57">
        <v>74.62</v>
      </c>
      <c r="P25" s="55">
        <v>3</v>
      </c>
      <c r="Q25" s="58"/>
    </row>
    <row r="26" spans="1:17" ht="27" customHeight="1">
      <c r="A26" s="68" t="s">
        <v>43</v>
      </c>
      <c r="B26" s="61" t="s">
        <v>131</v>
      </c>
      <c r="C26" s="62" t="s">
        <v>4</v>
      </c>
      <c r="D26" s="63">
        <v>35426</v>
      </c>
      <c r="E26" s="64" t="s">
        <v>5</v>
      </c>
      <c r="F26" s="63">
        <v>43659.07</v>
      </c>
      <c r="G26" s="64" t="s">
        <v>92</v>
      </c>
      <c r="H26" s="64" t="s">
        <v>93</v>
      </c>
      <c r="I26" s="65" t="s">
        <v>94</v>
      </c>
      <c r="J26" s="62" t="s">
        <v>287</v>
      </c>
      <c r="K26" s="66">
        <v>68.53</v>
      </c>
      <c r="L26" s="53">
        <v>79.430000000000007</v>
      </c>
      <c r="M26" s="54">
        <v>34.270000000000003</v>
      </c>
      <c r="N26" s="56">
        <v>39.72</v>
      </c>
      <c r="O26" s="57">
        <v>73.990000000000009</v>
      </c>
      <c r="P26" s="55">
        <v>4</v>
      </c>
      <c r="Q26" s="58"/>
    </row>
    <row r="27" spans="1:17" ht="27" customHeight="1">
      <c r="A27" s="68" t="s">
        <v>47</v>
      </c>
      <c r="B27" s="61" t="s">
        <v>126</v>
      </c>
      <c r="C27" s="62" t="s">
        <v>10</v>
      </c>
      <c r="D27" s="63">
        <v>33442</v>
      </c>
      <c r="E27" s="64" t="s">
        <v>5</v>
      </c>
      <c r="F27" s="63">
        <v>43647</v>
      </c>
      <c r="G27" s="64" t="s">
        <v>35</v>
      </c>
      <c r="H27" s="64" t="s">
        <v>93</v>
      </c>
      <c r="I27" s="65" t="s">
        <v>94</v>
      </c>
      <c r="J27" s="62" t="s">
        <v>287</v>
      </c>
      <c r="K27" s="66">
        <v>69.14</v>
      </c>
      <c r="L27" s="53">
        <v>75.84</v>
      </c>
      <c r="M27" s="54">
        <v>34.57</v>
      </c>
      <c r="N27" s="56">
        <v>37.92</v>
      </c>
      <c r="O27" s="57">
        <v>72.490000000000009</v>
      </c>
      <c r="P27" s="55">
        <v>5</v>
      </c>
      <c r="Q27" s="58"/>
    </row>
    <row r="28" spans="1:17" ht="27" customHeight="1">
      <c r="A28" s="68" t="s">
        <v>48</v>
      </c>
      <c r="B28" s="61" t="s">
        <v>132</v>
      </c>
      <c r="C28" s="62" t="s">
        <v>4</v>
      </c>
      <c r="D28" s="63">
        <v>35249</v>
      </c>
      <c r="E28" s="64" t="s">
        <v>5</v>
      </c>
      <c r="F28" s="63">
        <v>43295.07</v>
      </c>
      <c r="G28" s="64" t="s">
        <v>61</v>
      </c>
      <c r="H28" s="64" t="s">
        <v>96</v>
      </c>
      <c r="I28" s="65" t="s">
        <v>94</v>
      </c>
      <c r="J28" s="62" t="s">
        <v>287</v>
      </c>
      <c r="K28" s="66">
        <v>68.03</v>
      </c>
      <c r="L28" s="53"/>
      <c r="M28" s="54"/>
      <c r="N28" s="56"/>
      <c r="O28" s="57"/>
      <c r="P28" s="53" t="s">
        <v>302</v>
      </c>
      <c r="Q28" s="58"/>
    </row>
    <row r="29" spans="1:17" ht="27" customHeight="1">
      <c r="A29" s="68" t="s">
        <v>49</v>
      </c>
      <c r="B29" s="61" t="s">
        <v>84</v>
      </c>
      <c r="C29" s="62" t="s">
        <v>4</v>
      </c>
      <c r="D29" s="63">
        <v>35132</v>
      </c>
      <c r="E29" s="64" t="s">
        <v>5</v>
      </c>
      <c r="F29" s="63">
        <v>43292.07</v>
      </c>
      <c r="G29" s="64" t="s">
        <v>85</v>
      </c>
      <c r="H29" s="64" t="s">
        <v>86</v>
      </c>
      <c r="I29" s="65" t="s">
        <v>87</v>
      </c>
      <c r="J29" s="62" t="s">
        <v>287</v>
      </c>
      <c r="K29" s="66">
        <v>66.86</v>
      </c>
      <c r="L29" s="53">
        <v>80.81</v>
      </c>
      <c r="M29" s="54">
        <v>33.43</v>
      </c>
      <c r="N29" s="56">
        <v>40.409999999999997</v>
      </c>
      <c r="O29" s="57">
        <v>73.84</v>
      </c>
      <c r="P29" s="55">
        <v>1</v>
      </c>
      <c r="Q29" s="58" t="s">
        <v>283</v>
      </c>
    </row>
    <row r="30" spans="1:17" ht="27" customHeight="1">
      <c r="A30" s="68" t="s">
        <v>52</v>
      </c>
      <c r="B30" s="61" t="s">
        <v>88</v>
      </c>
      <c r="C30" s="62" t="s">
        <v>10</v>
      </c>
      <c r="D30" s="63">
        <v>33753</v>
      </c>
      <c r="E30" s="64" t="s">
        <v>5</v>
      </c>
      <c r="F30" s="63">
        <v>43298.07</v>
      </c>
      <c r="G30" s="64" t="s">
        <v>89</v>
      </c>
      <c r="H30" s="64" t="s">
        <v>86</v>
      </c>
      <c r="I30" s="65" t="s">
        <v>87</v>
      </c>
      <c r="J30" s="62" t="s">
        <v>287</v>
      </c>
      <c r="K30" s="66">
        <v>66.8</v>
      </c>
      <c r="L30" s="53">
        <v>72.11</v>
      </c>
      <c r="M30" s="54">
        <v>33.4</v>
      </c>
      <c r="N30" s="56">
        <v>36.06</v>
      </c>
      <c r="O30" s="57">
        <v>69.460000000000008</v>
      </c>
      <c r="P30" s="55">
        <v>2</v>
      </c>
      <c r="Q30" s="58"/>
    </row>
    <row r="31" spans="1:17" ht="27" customHeight="1">
      <c r="A31" s="68" t="s">
        <v>56</v>
      </c>
      <c r="B31" s="61" t="s">
        <v>90</v>
      </c>
      <c r="C31" s="62" t="s">
        <v>4</v>
      </c>
      <c r="D31" s="63">
        <v>34373</v>
      </c>
      <c r="E31" s="64" t="s">
        <v>5</v>
      </c>
      <c r="F31" s="63">
        <v>42533.07</v>
      </c>
      <c r="G31" s="64" t="s">
        <v>91</v>
      </c>
      <c r="H31" s="64" t="s">
        <v>86</v>
      </c>
      <c r="I31" s="65" t="s">
        <v>87</v>
      </c>
      <c r="J31" s="62" t="s">
        <v>287</v>
      </c>
      <c r="K31" s="66">
        <v>65.209999999999994</v>
      </c>
      <c r="L31" s="53">
        <v>72.819999999999993</v>
      </c>
      <c r="M31" s="54">
        <v>32.61</v>
      </c>
      <c r="N31" s="56">
        <v>36.409999999999997</v>
      </c>
      <c r="O31" s="57">
        <v>69.02</v>
      </c>
      <c r="P31" s="55">
        <v>3</v>
      </c>
      <c r="Q31" s="58"/>
    </row>
    <row r="32" spans="1:17" ht="27" customHeight="1">
      <c r="A32" s="68" t="s">
        <v>60</v>
      </c>
      <c r="B32" s="61" t="s">
        <v>100</v>
      </c>
      <c r="C32" s="62" t="s">
        <v>10</v>
      </c>
      <c r="D32" s="63">
        <v>33761</v>
      </c>
      <c r="E32" s="64" t="s">
        <v>5</v>
      </c>
      <c r="F32" s="63">
        <v>42553</v>
      </c>
      <c r="G32" s="64" t="s">
        <v>61</v>
      </c>
      <c r="H32" s="64" t="s">
        <v>101</v>
      </c>
      <c r="I32" s="65" t="s">
        <v>102</v>
      </c>
      <c r="J32" s="62" t="s">
        <v>287</v>
      </c>
      <c r="K32" s="66">
        <v>68.37</v>
      </c>
      <c r="L32" s="53">
        <v>80.05</v>
      </c>
      <c r="M32" s="54">
        <v>34.19</v>
      </c>
      <c r="N32" s="56">
        <v>40.03</v>
      </c>
      <c r="O32" s="57">
        <v>74.22</v>
      </c>
      <c r="P32" s="55">
        <v>1</v>
      </c>
      <c r="Q32" s="58" t="s">
        <v>283</v>
      </c>
    </row>
    <row r="33" spans="1:17" ht="27" customHeight="1">
      <c r="A33" s="68" t="s">
        <v>62</v>
      </c>
      <c r="B33" s="61" t="s">
        <v>106</v>
      </c>
      <c r="C33" s="62" t="s">
        <v>10</v>
      </c>
      <c r="D33" s="63">
        <v>33878</v>
      </c>
      <c r="E33" s="64" t="s">
        <v>50</v>
      </c>
      <c r="F33" s="63">
        <v>41480.07</v>
      </c>
      <c r="G33" s="64" t="s">
        <v>107</v>
      </c>
      <c r="H33" s="64" t="s">
        <v>108</v>
      </c>
      <c r="I33" s="65" t="s">
        <v>102</v>
      </c>
      <c r="J33" s="62" t="s">
        <v>287</v>
      </c>
      <c r="K33" s="66">
        <v>67.03</v>
      </c>
      <c r="L33" s="53">
        <v>81.03</v>
      </c>
      <c r="M33" s="54">
        <v>33.520000000000003</v>
      </c>
      <c r="N33" s="56">
        <v>40.520000000000003</v>
      </c>
      <c r="O33" s="57">
        <v>74.040000000000006</v>
      </c>
      <c r="P33" s="55">
        <v>2</v>
      </c>
      <c r="Q33" s="58" t="s">
        <v>283</v>
      </c>
    </row>
    <row r="34" spans="1:17" ht="27" customHeight="1">
      <c r="A34" s="68" t="s">
        <v>63</v>
      </c>
      <c r="B34" s="61" t="s">
        <v>115</v>
      </c>
      <c r="C34" s="62" t="s">
        <v>10</v>
      </c>
      <c r="D34" s="63">
        <v>33714</v>
      </c>
      <c r="E34" s="64" t="s">
        <v>50</v>
      </c>
      <c r="F34" s="63">
        <v>42199.07</v>
      </c>
      <c r="G34" s="64" t="s">
        <v>116</v>
      </c>
      <c r="H34" s="64" t="s">
        <v>117</v>
      </c>
      <c r="I34" s="65" t="s">
        <v>102</v>
      </c>
      <c r="J34" s="62" t="s">
        <v>287</v>
      </c>
      <c r="K34" s="66">
        <v>67.12</v>
      </c>
      <c r="L34" s="53">
        <v>80.08</v>
      </c>
      <c r="M34" s="54">
        <v>33.56</v>
      </c>
      <c r="N34" s="56">
        <v>40.04</v>
      </c>
      <c r="O34" s="57">
        <v>73.599999999999994</v>
      </c>
      <c r="P34" s="55">
        <v>3</v>
      </c>
      <c r="Q34" s="58"/>
    </row>
    <row r="35" spans="1:17" ht="27" customHeight="1">
      <c r="A35" s="68" t="s">
        <v>66</v>
      </c>
      <c r="B35" s="61" t="s">
        <v>112</v>
      </c>
      <c r="C35" s="62" t="s">
        <v>10</v>
      </c>
      <c r="D35" s="63">
        <v>32336</v>
      </c>
      <c r="E35" s="64" t="s">
        <v>50</v>
      </c>
      <c r="F35" s="63">
        <v>40361.07</v>
      </c>
      <c r="G35" s="64" t="s">
        <v>113</v>
      </c>
      <c r="H35" s="64" t="s">
        <v>114</v>
      </c>
      <c r="I35" s="65" t="s">
        <v>102</v>
      </c>
      <c r="J35" s="62" t="s">
        <v>287</v>
      </c>
      <c r="K35" s="66">
        <v>68</v>
      </c>
      <c r="L35" s="53">
        <v>78.760000000000005</v>
      </c>
      <c r="M35" s="54">
        <v>34</v>
      </c>
      <c r="N35" s="56">
        <v>39.380000000000003</v>
      </c>
      <c r="O35" s="57">
        <v>73.38</v>
      </c>
      <c r="P35" s="55">
        <v>4</v>
      </c>
      <c r="Q35" s="58"/>
    </row>
    <row r="36" spans="1:17" ht="27" customHeight="1">
      <c r="A36" s="68" t="s">
        <v>67</v>
      </c>
      <c r="B36" s="61" t="s">
        <v>109</v>
      </c>
      <c r="C36" s="62" t="s">
        <v>10</v>
      </c>
      <c r="D36" s="63">
        <v>32327</v>
      </c>
      <c r="E36" s="64" t="s">
        <v>50</v>
      </c>
      <c r="F36" s="63">
        <v>40364</v>
      </c>
      <c r="G36" s="64" t="s">
        <v>110</v>
      </c>
      <c r="H36" s="64" t="s">
        <v>111</v>
      </c>
      <c r="I36" s="65" t="s">
        <v>102</v>
      </c>
      <c r="J36" s="62" t="s">
        <v>287</v>
      </c>
      <c r="K36" s="66">
        <v>67.790000000000006</v>
      </c>
      <c r="L36" s="53">
        <v>74.63</v>
      </c>
      <c r="M36" s="54">
        <v>33.9</v>
      </c>
      <c r="N36" s="56">
        <v>37.32</v>
      </c>
      <c r="O36" s="57">
        <v>71.22</v>
      </c>
      <c r="P36" s="55">
        <v>5</v>
      </c>
      <c r="Q36" s="58"/>
    </row>
    <row r="37" spans="1:17" ht="27" customHeight="1">
      <c r="A37" s="68" t="s">
        <v>69</v>
      </c>
      <c r="B37" s="61" t="s">
        <v>103</v>
      </c>
      <c r="C37" s="62" t="s">
        <v>10</v>
      </c>
      <c r="D37" s="63">
        <v>35044</v>
      </c>
      <c r="E37" s="64" t="s">
        <v>50</v>
      </c>
      <c r="F37" s="63">
        <v>42918</v>
      </c>
      <c r="G37" s="64" t="s">
        <v>104</v>
      </c>
      <c r="H37" s="64" t="s">
        <v>105</v>
      </c>
      <c r="I37" s="65" t="s">
        <v>102</v>
      </c>
      <c r="J37" s="62" t="s">
        <v>287</v>
      </c>
      <c r="K37" s="66">
        <v>65.67</v>
      </c>
      <c r="L37" s="53">
        <v>74.849999999999994</v>
      </c>
      <c r="M37" s="54">
        <v>32.840000000000003</v>
      </c>
      <c r="N37" s="56">
        <v>37.43</v>
      </c>
      <c r="O37" s="57">
        <v>70.27000000000001</v>
      </c>
      <c r="P37" s="55">
        <v>6</v>
      </c>
      <c r="Q37" s="58"/>
    </row>
    <row r="38" spans="1:17" ht="27" customHeight="1">
      <c r="A38" s="68" t="s">
        <v>70</v>
      </c>
      <c r="B38" s="61" t="s">
        <v>57</v>
      </c>
      <c r="C38" s="62" t="s">
        <v>10</v>
      </c>
      <c r="D38" s="63">
        <v>33920</v>
      </c>
      <c r="E38" s="64" t="s">
        <v>50</v>
      </c>
      <c r="F38" s="63">
        <v>42156</v>
      </c>
      <c r="G38" s="64" t="s">
        <v>58</v>
      </c>
      <c r="H38" s="64" t="s">
        <v>59</v>
      </c>
      <c r="I38" s="65" t="s">
        <v>46</v>
      </c>
      <c r="J38" s="62" t="s">
        <v>286</v>
      </c>
      <c r="K38" s="66">
        <v>71.88</v>
      </c>
      <c r="L38" s="53">
        <v>89.11</v>
      </c>
      <c r="M38" s="54">
        <v>35.94</v>
      </c>
      <c r="N38" s="56">
        <v>44.56</v>
      </c>
      <c r="O38" s="57">
        <v>80.5</v>
      </c>
      <c r="P38" s="55">
        <v>1</v>
      </c>
      <c r="Q38" s="58" t="s">
        <v>283</v>
      </c>
    </row>
    <row r="39" spans="1:17" ht="27" customHeight="1">
      <c r="A39" s="68" t="s">
        <v>73</v>
      </c>
      <c r="B39" s="61" t="s">
        <v>53</v>
      </c>
      <c r="C39" s="62" t="s">
        <v>4</v>
      </c>
      <c r="D39" s="63">
        <v>33478</v>
      </c>
      <c r="E39" s="64" t="s">
        <v>50</v>
      </c>
      <c r="F39" s="63">
        <v>41821</v>
      </c>
      <c r="G39" s="64" t="s">
        <v>54</v>
      </c>
      <c r="H39" s="64" t="s">
        <v>55</v>
      </c>
      <c r="I39" s="65" t="s">
        <v>46</v>
      </c>
      <c r="J39" s="62" t="s">
        <v>286</v>
      </c>
      <c r="K39" s="66">
        <v>71.09</v>
      </c>
      <c r="L39" s="53">
        <v>79.790000000000006</v>
      </c>
      <c r="M39" s="54">
        <v>35.549999999999997</v>
      </c>
      <c r="N39" s="56">
        <v>39.9</v>
      </c>
      <c r="O39" s="57">
        <v>75.449999999999989</v>
      </c>
      <c r="P39" s="55">
        <v>2</v>
      </c>
      <c r="Q39" s="58"/>
    </row>
    <row r="40" spans="1:17" ht="27" customHeight="1">
      <c r="A40" s="68" t="s">
        <v>76</v>
      </c>
      <c r="B40" s="61" t="s">
        <v>44</v>
      </c>
      <c r="C40" s="62" t="s">
        <v>4</v>
      </c>
      <c r="D40" s="63">
        <v>34614</v>
      </c>
      <c r="E40" s="64" t="s">
        <v>5</v>
      </c>
      <c r="F40" s="63">
        <v>42932.07</v>
      </c>
      <c r="G40" s="64" t="s">
        <v>30</v>
      </c>
      <c r="H40" s="64" t="s">
        <v>45</v>
      </c>
      <c r="I40" s="65" t="s">
        <v>46</v>
      </c>
      <c r="J40" s="62" t="s">
        <v>286</v>
      </c>
      <c r="K40" s="66">
        <v>67.67</v>
      </c>
      <c r="L40" s="53">
        <v>76.72</v>
      </c>
      <c r="M40" s="54">
        <v>33.840000000000003</v>
      </c>
      <c r="N40" s="56">
        <v>38.36</v>
      </c>
      <c r="O40" s="57">
        <v>72.2</v>
      </c>
      <c r="P40" s="55">
        <v>3</v>
      </c>
      <c r="Q40" s="58"/>
    </row>
    <row r="41" spans="1:17" ht="14.25">
      <c r="A41" s="74" t="s">
        <v>134</v>
      </c>
      <c r="B41" s="75">
        <f>SUBTOTAL(103,表1[姓名])</f>
        <v>37</v>
      </c>
      <c r="C41" s="76"/>
      <c r="D41" s="77"/>
      <c r="E41" s="76"/>
      <c r="F41" s="77"/>
      <c r="G41" s="76"/>
      <c r="H41" s="76"/>
      <c r="I41" s="78"/>
      <c r="J41" s="76"/>
      <c r="K41" s="79"/>
      <c r="L41" s="80"/>
      <c r="M41" s="80"/>
      <c r="N41" s="80"/>
      <c r="O41" s="80"/>
      <c r="P41" s="80"/>
      <c r="Q41" s="80">
        <f>SUBTOTAL(103,表1[拟体检])</f>
        <v>13</v>
      </c>
    </row>
    <row r="42" spans="1:17" s="48" customFormat="1" ht="15" customHeight="1">
      <c r="A42" s="47"/>
      <c r="B42" s="49"/>
      <c r="C42" s="50"/>
      <c r="D42" s="51"/>
      <c r="E42" s="50"/>
      <c r="F42" s="51"/>
      <c r="G42" s="50"/>
      <c r="H42" s="50"/>
      <c r="I42" s="52"/>
      <c r="J42" s="50"/>
      <c r="K42" s="46"/>
    </row>
  </sheetData>
  <sheetProtection deleteRows="0" sort="0" autoFilter="0"/>
  <sortState ref="A4:AF239">
    <sortCondition ref="I4"/>
  </sortState>
  <mergeCells count="1">
    <mergeCell ref="A1:Q1"/>
  </mergeCells>
  <phoneticPr fontId="22" type="noConversion"/>
  <conditionalFormatting sqref="C4:C40">
    <cfRule type="expression" dxfId="23" priority="42" stopIfTrue="1">
      <formula>C4="？"</formula>
    </cfRule>
  </conditionalFormatting>
  <conditionalFormatting sqref="D4:D40">
    <cfRule type="expression" dxfId="22" priority="32" stopIfTrue="1">
      <formula>LEN(TRIM(D4))=0</formula>
    </cfRule>
    <cfRule type="cellIs" dxfId="21" priority="33" stopIfTrue="1" operator="equal">
      <formula>"(无证号)"</formula>
    </cfRule>
  </conditionalFormatting>
  <conditionalFormatting sqref="A6:B6 A8:B8 A10:B10 A12:B12 A14:B14 A16:B16 A18:B18 A20:B20 A22:B22 A24:B24 A26:B26 A28:B28 A30:B30 A32:B32 A34:B34 A36:B36 A38:B38 A40:B40 A4:B4 E4:I40">
    <cfRule type="containsBlanks" dxfId="20" priority="31" stopIfTrue="1">
      <formula>LEN(TRIM(A4))=0</formula>
    </cfRule>
  </conditionalFormatting>
  <conditionalFormatting sqref="J4:J40">
    <cfRule type="cellIs" dxfId="19" priority="36" stopIfTrue="1" operator="equal">
      <formula>"(请输职位代码)"</formula>
    </cfRule>
    <cfRule type="expression" dxfId="18" priority="37" stopIfTrue="1">
      <formula>LEN(TRIM(J4))=0</formula>
    </cfRule>
  </conditionalFormatting>
  <conditionalFormatting sqref="A5:B5 A7:B7 A9:B9 A11:B11 A13:B13 A15:B15 A17:B17 A19:B19 A21:B21 A23:B23 A25:B25 A27:B27 A29:B29 A31:B31 A33:B33 A35:B35 A37:B37 A39:B39">
    <cfRule type="containsBlanks" dxfId="17" priority="2" stopIfTrue="1">
      <formula>LEN(TRIM(A5))=0</formula>
    </cfRule>
  </conditionalFormatting>
  <dataValidations xWindow="859" yWindow="301" count="5">
    <dataValidation allowBlank="1" showInputMessage="1" showErrorMessage="1" promptTitle="【请与身份证校对】" prompt="_x000a_自动生成项_x000a_请不要修改内部公式" sqref="D4:D40"/>
    <dataValidation type="list" allowBlank="1" showInputMessage="1" showErrorMessage="1" sqref="E4:E40">
      <formula1>"本科,大专,中专,中职"</formula1>
    </dataValidation>
    <dataValidation allowBlank="1" showInputMessage="1" showErrorMessage="1" promptTitle="请按格式录入" prompt="_x000a_如：某考生于2002年7月毕业_x000a_则输入：2002-7 _x000a_ 或 2002/7_x000a_ 或 2002年7月" sqref="F4:F40"/>
    <dataValidation allowBlank="1" showInputMessage="1" showErrorMessage="1" promptTitle="注意：" prompt="_x000a_请按照考生提供的《毕业证》的院校名称完整填写" sqref="G4:G40"/>
    <dataValidation type="list" allowBlank="1" showInputMessage="1" showErrorMessage="1" errorTitle="错误" error="请认真校对职位代码。非常重要！" promptTitle="非常重要" prompt="_x000a_请校对！" sqref="I4:I40">
      <formula1>岗位代码源</formula1>
    </dataValidation>
  </dataValidations>
  <printOptions horizontalCentered="1"/>
  <pageMargins left="0.31458333333333299" right="0.35416666666666702" top="0.50972222222222197" bottom="0.389583333333333" header="0.51180555555555596" footer="0.196527777777778"/>
  <pageSetup paperSize="9" scale="85" fitToHeight="0" pageOrder="overThenDown" orientation="landscape" blackAndWhite="1" r:id="rId1"/>
  <headerFooter alignWithMargins="0">
    <oddFooter>&amp;C&amp;8第 &amp;P 页，共 &amp;N 页</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O73"/>
  <sheetViews>
    <sheetView showZeros="0" topLeftCell="D76" workbookViewId="0">
      <selection activeCell="G8" sqref="G8"/>
    </sheetView>
  </sheetViews>
  <sheetFormatPr defaultColWidth="9" defaultRowHeight="20.25"/>
  <cols>
    <col min="1" max="1" width="4.875" style="5" hidden="1" customWidth="1"/>
    <col min="2" max="2" width="5.875" style="5" hidden="1" customWidth="1"/>
    <col min="3" max="3" width="4" style="6" hidden="1" customWidth="1"/>
    <col min="4" max="4" width="8.75" style="5" customWidth="1"/>
    <col min="5" max="5" width="3.875" style="7" customWidth="1"/>
    <col min="6" max="6" width="17.375" style="8" customWidth="1"/>
    <col min="7" max="7" width="27.625" style="9" customWidth="1"/>
    <col min="8" max="8" width="4.75" style="10" customWidth="1"/>
    <col min="9" max="9" width="6.625" style="11" customWidth="1"/>
    <col min="10" max="10" width="7.625" style="10" customWidth="1"/>
    <col min="11" max="11" width="6" style="12" customWidth="1"/>
    <col min="12" max="12" width="5" style="10" customWidth="1"/>
    <col min="13" max="13" width="5.5" style="10" customWidth="1"/>
    <col min="14" max="14" width="5.625" style="10" customWidth="1"/>
    <col min="15" max="15" width="7.625" style="13" customWidth="1"/>
    <col min="16" max="16" width="6" style="14" customWidth="1"/>
    <col min="17" max="16384" width="9" style="14"/>
  </cols>
  <sheetData>
    <row r="1" spans="1:15" ht="42.75" customHeight="1">
      <c r="A1" s="82" t="s">
        <v>135</v>
      </c>
      <c r="B1" s="83"/>
      <c r="C1" s="83"/>
      <c r="D1" s="83"/>
      <c r="E1" s="83"/>
      <c r="F1" s="83"/>
      <c r="G1" s="83"/>
      <c r="H1" s="83"/>
      <c r="I1" s="83"/>
      <c r="J1" s="83"/>
      <c r="K1" s="83"/>
      <c r="L1" s="83"/>
      <c r="M1" s="83"/>
      <c r="N1" s="83"/>
      <c r="O1" s="83"/>
    </row>
    <row r="2" spans="1:15" ht="7.5" customHeight="1">
      <c r="A2" s="84"/>
      <c r="B2" s="84"/>
      <c r="C2" s="84"/>
      <c r="D2" s="84"/>
      <c r="E2" s="84"/>
      <c r="F2" s="84"/>
      <c r="G2" s="84"/>
      <c r="H2" s="84"/>
      <c r="I2" s="84"/>
      <c r="J2" s="84"/>
      <c r="K2" s="84"/>
      <c r="L2" s="84"/>
      <c r="M2" s="84"/>
      <c r="N2" s="84"/>
      <c r="O2" s="84"/>
    </row>
    <row r="3" spans="1:15" ht="9.75" customHeight="1">
      <c r="A3" s="15"/>
      <c r="B3" s="16"/>
      <c r="C3" s="16"/>
      <c r="D3" s="16"/>
      <c r="E3" s="16"/>
      <c r="F3" s="16"/>
      <c r="G3" s="16"/>
      <c r="H3" s="17"/>
      <c r="I3" s="29"/>
      <c r="J3" s="30"/>
      <c r="K3" s="31"/>
      <c r="L3" s="30"/>
      <c r="M3" s="30"/>
      <c r="N3" s="30"/>
      <c r="O3" s="32"/>
    </row>
    <row r="4" spans="1:15" ht="99.75" customHeight="1">
      <c r="A4" s="18" t="s">
        <v>136</v>
      </c>
      <c r="B4" s="18" t="s">
        <v>137</v>
      </c>
      <c r="C4" s="18" t="s">
        <v>138</v>
      </c>
      <c r="D4" s="18" t="s">
        <v>139</v>
      </c>
      <c r="E4" s="19" t="s">
        <v>140</v>
      </c>
      <c r="F4" s="20" t="s">
        <v>141</v>
      </c>
      <c r="G4" s="18" t="s">
        <v>142</v>
      </c>
      <c r="H4" s="21" t="s">
        <v>143</v>
      </c>
      <c r="I4" s="33" t="s">
        <v>144</v>
      </c>
      <c r="J4" s="34" t="s">
        <v>145</v>
      </c>
      <c r="K4" s="34" t="s">
        <v>146</v>
      </c>
      <c r="L4" s="34" t="s">
        <v>147</v>
      </c>
      <c r="M4" s="34" t="s">
        <v>148</v>
      </c>
      <c r="N4" s="34" t="s">
        <v>149</v>
      </c>
      <c r="O4" s="35" t="s">
        <v>150</v>
      </c>
    </row>
    <row r="5" spans="1:15" s="4" customFormat="1" ht="27.75" customHeight="1">
      <c r="A5" s="22"/>
      <c r="B5" s="22"/>
      <c r="C5" s="23"/>
      <c r="D5" s="23" t="s">
        <v>151</v>
      </c>
      <c r="E5" s="24" t="s">
        <v>133</v>
      </c>
      <c r="F5" s="25" t="s">
        <v>152</v>
      </c>
      <c r="G5" s="26" t="s">
        <v>153</v>
      </c>
      <c r="H5" s="27">
        <v>1</v>
      </c>
      <c r="I5" s="36" t="str">
        <f>A5&amp;C5&amp;E5</f>
        <v>A01</v>
      </c>
      <c r="J5" s="37" t="e">
        <f t="shared" ref="J5:J36" si="0">VLOOKUP(I5,报名结果表,1,FALSE)</f>
        <v>#NAME?</v>
      </c>
      <c r="K5" s="37" t="e">
        <f t="shared" ref="K5:K36" si="1">VLOOKUP(I5,报名结果表,7,FALSE)</f>
        <v>#NAME?</v>
      </c>
      <c r="L5" s="38">
        <f>H5</f>
        <v>1</v>
      </c>
      <c r="M5" s="39" t="e">
        <f>IF((K5&gt;=(L5*3)),,IF(K5&lt;3,L5,))</f>
        <v>#NAME?</v>
      </c>
      <c r="N5" s="39" t="e">
        <f>IF((K5&gt;=(L5*3)),,IF(K5&lt;3,,L5-INT(K5/3)))</f>
        <v>#NAME?</v>
      </c>
      <c r="O5" s="39" t="e">
        <f>L5-M5-N5</f>
        <v>#NAME?</v>
      </c>
    </row>
    <row r="6" spans="1:15" s="4" customFormat="1" ht="27.75" customHeight="1">
      <c r="A6" s="22"/>
      <c r="B6" s="22"/>
      <c r="C6" s="23"/>
      <c r="D6" s="23" t="s">
        <v>151</v>
      </c>
      <c r="E6" s="24" t="s">
        <v>8</v>
      </c>
      <c r="F6" s="25" t="s">
        <v>154</v>
      </c>
      <c r="G6" s="26" t="s">
        <v>155</v>
      </c>
      <c r="H6" s="27">
        <v>1</v>
      </c>
      <c r="I6" s="36" t="str">
        <f t="shared" ref="I6:I69" si="2">A6&amp;C6&amp;E6</f>
        <v>A02</v>
      </c>
      <c r="J6" s="37" t="e">
        <f t="shared" si="0"/>
        <v>#NAME?</v>
      </c>
      <c r="K6" s="37" t="e">
        <f t="shared" si="1"/>
        <v>#NAME?</v>
      </c>
      <c r="L6" s="38">
        <f t="shared" ref="L6:L69" si="3">H6</f>
        <v>1</v>
      </c>
      <c r="M6" s="39" t="e">
        <f t="shared" ref="M6:M69" si="4">IF((K6&gt;=(L6*3)),,IF(K6&lt;3,L6,))</f>
        <v>#NAME?</v>
      </c>
      <c r="N6" s="39" t="e">
        <f t="shared" ref="N6:N69" si="5">IF((K6&gt;=(L6*3)),,IF(K6&lt;3,,L6-INT(K6/3)))</f>
        <v>#NAME?</v>
      </c>
      <c r="O6" s="39" t="e">
        <f t="shared" ref="O6:O69" si="6">L6-M6-N6</f>
        <v>#NAME?</v>
      </c>
    </row>
    <row r="7" spans="1:15" s="4" customFormat="1" ht="27.75" customHeight="1">
      <c r="A7" s="22"/>
      <c r="B7" s="22"/>
      <c r="C7" s="23"/>
      <c r="D7" s="23" t="s">
        <v>151</v>
      </c>
      <c r="E7" s="24" t="s">
        <v>32</v>
      </c>
      <c r="F7" s="25" t="s">
        <v>154</v>
      </c>
      <c r="G7" s="26" t="s">
        <v>156</v>
      </c>
      <c r="H7" s="27">
        <v>1</v>
      </c>
      <c r="I7" s="36" t="str">
        <f t="shared" si="2"/>
        <v>A03</v>
      </c>
      <c r="J7" s="37" t="e">
        <f t="shared" si="0"/>
        <v>#NAME?</v>
      </c>
      <c r="K7" s="37" t="e">
        <f t="shared" si="1"/>
        <v>#NAME?</v>
      </c>
      <c r="L7" s="38">
        <f t="shared" si="3"/>
        <v>1</v>
      </c>
      <c r="M7" s="39" t="e">
        <f t="shared" si="4"/>
        <v>#NAME?</v>
      </c>
      <c r="N7" s="39" t="e">
        <f t="shared" si="5"/>
        <v>#NAME?</v>
      </c>
      <c r="O7" s="39" t="e">
        <f t="shared" si="6"/>
        <v>#NAME?</v>
      </c>
    </row>
    <row r="8" spans="1:15" s="4" customFormat="1" ht="27.75" customHeight="1">
      <c r="A8" s="22"/>
      <c r="B8" s="22"/>
      <c r="C8" s="23"/>
      <c r="D8" s="23" t="s">
        <v>151</v>
      </c>
      <c r="E8" s="24" t="s">
        <v>42</v>
      </c>
      <c r="F8" s="25" t="s">
        <v>157</v>
      </c>
      <c r="G8" s="26" t="s">
        <v>158</v>
      </c>
      <c r="H8" s="27">
        <v>1</v>
      </c>
      <c r="I8" s="36" t="str">
        <f t="shared" si="2"/>
        <v>A04</v>
      </c>
      <c r="J8" s="37" t="e">
        <f t="shared" si="0"/>
        <v>#NAME?</v>
      </c>
      <c r="K8" s="37" t="e">
        <f t="shared" si="1"/>
        <v>#NAME?</v>
      </c>
      <c r="L8" s="38">
        <f t="shared" si="3"/>
        <v>1</v>
      </c>
      <c r="M8" s="39" t="e">
        <f t="shared" si="4"/>
        <v>#NAME?</v>
      </c>
      <c r="N8" s="39" t="e">
        <f t="shared" si="5"/>
        <v>#NAME?</v>
      </c>
      <c r="O8" s="39" t="e">
        <f t="shared" si="6"/>
        <v>#NAME?</v>
      </c>
    </row>
    <row r="9" spans="1:15" s="4" customFormat="1" ht="27.75" customHeight="1">
      <c r="A9" s="22"/>
      <c r="B9" s="22"/>
      <c r="C9" s="23"/>
      <c r="D9" s="23" t="s">
        <v>151</v>
      </c>
      <c r="E9" s="24" t="s">
        <v>65</v>
      </c>
      <c r="F9" s="25" t="s">
        <v>157</v>
      </c>
      <c r="G9" s="26" t="s">
        <v>158</v>
      </c>
      <c r="H9" s="27">
        <v>1</v>
      </c>
      <c r="I9" s="36" t="str">
        <f t="shared" si="2"/>
        <v>A05</v>
      </c>
      <c r="J9" s="37" t="e">
        <f t="shared" si="0"/>
        <v>#NAME?</v>
      </c>
      <c r="K9" s="37" t="e">
        <f t="shared" si="1"/>
        <v>#NAME?</v>
      </c>
      <c r="L9" s="38">
        <f t="shared" si="3"/>
        <v>1</v>
      </c>
      <c r="M9" s="39" t="e">
        <f t="shared" si="4"/>
        <v>#NAME?</v>
      </c>
      <c r="N9" s="39" t="e">
        <f t="shared" si="5"/>
        <v>#NAME?</v>
      </c>
      <c r="O9" s="39" t="e">
        <f t="shared" si="6"/>
        <v>#NAME?</v>
      </c>
    </row>
    <row r="10" spans="1:15" s="4" customFormat="1" ht="27.75" customHeight="1">
      <c r="A10" s="22"/>
      <c r="B10" s="22"/>
      <c r="C10" s="23"/>
      <c r="D10" s="23" t="s">
        <v>151</v>
      </c>
      <c r="E10" s="24" t="s">
        <v>78</v>
      </c>
      <c r="F10" s="25" t="s">
        <v>157</v>
      </c>
      <c r="G10" s="26" t="s">
        <v>158</v>
      </c>
      <c r="H10" s="27">
        <v>1</v>
      </c>
      <c r="I10" s="36" t="str">
        <f t="shared" si="2"/>
        <v>A06</v>
      </c>
      <c r="J10" s="37" t="e">
        <f t="shared" si="0"/>
        <v>#NAME?</v>
      </c>
      <c r="K10" s="37" t="e">
        <f t="shared" si="1"/>
        <v>#NAME?</v>
      </c>
      <c r="L10" s="38">
        <f t="shared" si="3"/>
        <v>1</v>
      </c>
      <c r="M10" s="39" t="e">
        <f t="shared" si="4"/>
        <v>#NAME?</v>
      </c>
      <c r="N10" s="39" t="e">
        <f t="shared" si="5"/>
        <v>#NAME?</v>
      </c>
      <c r="O10" s="39" t="e">
        <f t="shared" si="6"/>
        <v>#NAME?</v>
      </c>
    </row>
    <row r="11" spans="1:15" s="4" customFormat="1" ht="27.75" customHeight="1">
      <c r="A11" s="22"/>
      <c r="B11" s="22"/>
      <c r="C11" s="23"/>
      <c r="D11" s="23" t="s">
        <v>151</v>
      </c>
      <c r="E11" s="24" t="s">
        <v>97</v>
      </c>
      <c r="F11" s="25" t="s">
        <v>159</v>
      </c>
      <c r="G11" s="26" t="s">
        <v>160</v>
      </c>
      <c r="H11" s="27">
        <v>2</v>
      </c>
      <c r="I11" s="36" t="str">
        <f t="shared" si="2"/>
        <v>A07</v>
      </c>
      <c r="J11" s="37" t="e">
        <f t="shared" si="0"/>
        <v>#NAME?</v>
      </c>
      <c r="K11" s="37" t="e">
        <f t="shared" si="1"/>
        <v>#NAME?</v>
      </c>
      <c r="L11" s="38">
        <f t="shared" si="3"/>
        <v>2</v>
      </c>
      <c r="M11" s="39" t="e">
        <f t="shared" si="4"/>
        <v>#NAME?</v>
      </c>
      <c r="N11" s="39" t="e">
        <f t="shared" si="5"/>
        <v>#NAME?</v>
      </c>
      <c r="O11" s="39" t="e">
        <f t="shared" si="6"/>
        <v>#NAME?</v>
      </c>
    </row>
    <row r="12" spans="1:15" s="4" customFormat="1" ht="27.75" customHeight="1">
      <c r="A12" s="22"/>
      <c r="B12" s="22"/>
      <c r="C12" s="23"/>
      <c r="D12" s="23" t="s">
        <v>151</v>
      </c>
      <c r="E12" s="24" t="s">
        <v>94</v>
      </c>
      <c r="F12" s="25" t="s">
        <v>161</v>
      </c>
      <c r="G12" s="26" t="s">
        <v>162</v>
      </c>
      <c r="H12" s="27">
        <v>1</v>
      </c>
      <c r="I12" s="36" t="str">
        <f t="shared" si="2"/>
        <v>A08</v>
      </c>
      <c r="J12" s="37" t="e">
        <f t="shared" si="0"/>
        <v>#NAME?</v>
      </c>
      <c r="K12" s="37" t="e">
        <f t="shared" si="1"/>
        <v>#NAME?</v>
      </c>
      <c r="L12" s="38">
        <f t="shared" si="3"/>
        <v>1</v>
      </c>
      <c r="M12" s="39" t="e">
        <f t="shared" si="4"/>
        <v>#NAME?</v>
      </c>
      <c r="N12" s="39" t="e">
        <f t="shared" si="5"/>
        <v>#NAME?</v>
      </c>
      <c r="O12" s="39" t="e">
        <f t="shared" si="6"/>
        <v>#NAME?</v>
      </c>
    </row>
    <row r="13" spans="1:15" s="4" customFormat="1" ht="27.75" customHeight="1">
      <c r="A13" s="22"/>
      <c r="B13" s="22"/>
      <c r="C13" s="23"/>
      <c r="D13" s="23" t="s">
        <v>151</v>
      </c>
      <c r="E13" s="24" t="s">
        <v>87</v>
      </c>
      <c r="F13" s="25" t="s">
        <v>163</v>
      </c>
      <c r="G13" s="28" t="s">
        <v>164</v>
      </c>
      <c r="H13" s="27">
        <v>2</v>
      </c>
      <c r="I13" s="36" t="str">
        <f t="shared" si="2"/>
        <v>A09</v>
      </c>
      <c r="J13" s="37" t="e">
        <f t="shared" si="0"/>
        <v>#NAME?</v>
      </c>
      <c r="K13" s="37" t="e">
        <f t="shared" si="1"/>
        <v>#NAME?</v>
      </c>
      <c r="L13" s="38">
        <f t="shared" si="3"/>
        <v>2</v>
      </c>
      <c r="M13" s="39" t="e">
        <f t="shared" si="4"/>
        <v>#NAME?</v>
      </c>
      <c r="N13" s="39" t="e">
        <f t="shared" si="5"/>
        <v>#NAME?</v>
      </c>
      <c r="O13" s="39" t="e">
        <f t="shared" si="6"/>
        <v>#NAME?</v>
      </c>
    </row>
    <row r="14" spans="1:15" s="4" customFormat="1" ht="27.75" customHeight="1">
      <c r="A14" s="22"/>
      <c r="B14" s="22"/>
      <c r="C14" s="23"/>
      <c r="D14" s="23" t="s">
        <v>151</v>
      </c>
      <c r="E14" s="24" t="s">
        <v>102</v>
      </c>
      <c r="F14" s="25" t="s">
        <v>165</v>
      </c>
      <c r="G14" s="28" t="s">
        <v>166</v>
      </c>
      <c r="H14" s="27">
        <v>1</v>
      </c>
      <c r="I14" s="36" t="str">
        <f t="shared" si="2"/>
        <v>A10</v>
      </c>
      <c r="J14" s="37" t="e">
        <f t="shared" si="0"/>
        <v>#NAME?</v>
      </c>
      <c r="K14" s="37" t="e">
        <f t="shared" si="1"/>
        <v>#NAME?</v>
      </c>
      <c r="L14" s="38">
        <f t="shared" si="3"/>
        <v>1</v>
      </c>
      <c r="M14" s="39" t="e">
        <f t="shared" si="4"/>
        <v>#NAME?</v>
      </c>
      <c r="N14" s="39" t="e">
        <f t="shared" si="5"/>
        <v>#NAME?</v>
      </c>
      <c r="O14" s="39" t="e">
        <f t="shared" si="6"/>
        <v>#NAME?</v>
      </c>
    </row>
    <row r="15" spans="1:15" s="4" customFormat="1" ht="27.75" customHeight="1">
      <c r="A15" s="22"/>
      <c r="B15" s="22"/>
      <c r="C15" s="23"/>
      <c r="D15" s="23" t="s">
        <v>151</v>
      </c>
      <c r="E15" s="24" t="s">
        <v>46</v>
      </c>
      <c r="F15" s="25" t="s">
        <v>167</v>
      </c>
      <c r="G15" s="28" t="s">
        <v>168</v>
      </c>
      <c r="H15" s="27">
        <v>1</v>
      </c>
      <c r="I15" s="36" t="str">
        <f t="shared" si="2"/>
        <v>A11</v>
      </c>
      <c r="J15" s="37" t="e">
        <f t="shared" si="0"/>
        <v>#NAME?</v>
      </c>
      <c r="K15" s="37" t="e">
        <f t="shared" si="1"/>
        <v>#NAME?</v>
      </c>
      <c r="L15" s="38">
        <f t="shared" si="3"/>
        <v>1</v>
      </c>
      <c r="M15" s="39" t="e">
        <f t="shared" si="4"/>
        <v>#NAME?</v>
      </c>
      <c r="N15" s="39" t="e">
        <f t="shared" si="5"/>
        <v>#NAME?</v>
      </c>
      <c r="O15" s="39" t="e">
        <f t="shared" si="6"/>
        <v>#NAME?</v>
      </c>
    </row>
    <row r="16" spans="1:15" s="4" customFormat="1" ht="27.75" customHeight="1">
      <c r="A16" s="22"/>
      <c r="B16" s="22"/>
      <c r="C16" s="23"/>
      <c r="D16" s="23" t="s">
        <v>151</v>
      </c>
      <c r="E16" s="24" t="s">
        <v>169</v>
      </c>
      <c r="F16" s="25" t="s">
        <v>170</v>
      </c>
      <c r="G16" s="28" t="s">
        <v>171</v>
      </c>
      <c r="H16" s="27">
        <v>1</v>
      </c>
      <c r="I16" s="36" t="str">
        <f t="shared" si="2"/>
        <v>A12</v>
      </c>
      <c r="J16" s="37" t="e">
        <f t="shared" si="0"/>
        <v>#NAME?</v>
      </c>
      <c r="K16" s="37" t="e">
        <f t="shared" si="1"/>
        <v>#NAME?</v>
      </c>
      <c r="L16" s="38">
        <f t="shared" si="3"/>
        <v>1</v>
      </c>
      <c r="M16" s="39" t="e">
        <f t="shared" si="4"/>
        <v>#NAME?</v>
      </c>
      <c r="N16" s="39" t="e">
        <f t="shared" si="5"/>
        <v>#NAME?</v>
      </c>
      <c r="O16" s="39" t="e">
        <f t="shared" si="6"/>
        <v>#NAME?</v>
      </c>
    </row>
    <row r="17" spans="1:15" s="4" customFormat="1" ht="27.75" customHeight="1">
      <c r="A17" s="22"/>
      <c r="B17" s="22"/>
      <c r="C17" s="23"/>
      <c r="D17" s="23" t="s">
        <v>151</v>
      </c>
      <c r="E17" s="24" t="s">
        <v>172</v>
      </c>
      <c r="F17" s="25" t="s">
        <v>173</v>
      </c>
      <c r="G17" s="28" t="s">
        <v>174</v>
      </c>
      <c r="H17" s="27">
        <v>2</v>
      </c>
      <c r="I17" s="36" t="str">
        <f t="shared" si="2"/>
        <v>A13</v>
      </c>
      <c r="J17" s="37" t="e">
        <f t="shared" si="0"/>
        <v>#NAME?</v>
      </c>
      <c r="K17" s="37" t="e">
        <f t="shared" si="1"/>
        <v>#NAME?</v>
      </c>
      <c r="L17" s="38">
        <f t="shared" si="3"/>
        <v>2</v>
      </c>
      <c r="M17" s="39" t="e">
        <f t="shared" si="4"/>
        <v>#NAME?</v>
      </c>
      <c r="N17" s="39" t="e">
        <f t="shared" si="5"/>
        <v>#NAME?</v>
      </c>
      <c r="O17" s="39" t="e">
        <f t="shared" si="6"/>
        <v>#NAME?</v>
      </c>
    </row>
    <row r="18" spans="1:15" s="4" customFormat="1" ht="27.75" customHeight="1">
      <c r="A18" s="22"/>
      <c r="B18" s="22"/>
      <c r="C18" s="23"/>
      <c r="D18" s="23" t="s">
        <v>151</v>
      </c>
      <c r="E18" s="24" t="s">
        <v>175</v>
      </c>
      <c r="F18" s="25" t="s">
        <v>176</v>
      </c>
      <c r="G18" s="28" t="s">
        <v>177</v>
      </c>
      <c r="H18" s="27">
        <v>1</v>
      </c>
      <c r="I18" s="36" t="str">
        <f t="shared" si="2"/>
        <v>A14</v>
      </c>
      <c r="J18" s="37" t="e">
        <f t="shared" si="0"/>
        <v>#NAME?</v>
      </c>
      <c r="K18" s="37" t="e">
        <f t="shared" si="1"/>
        <v>#NAME?</v>
      </c>
      <c r="L18" s="38">
        <f t="shared" si="3"/>
        <v>1</v>
      </c>
      <c r="M18" s="39" t="e">
        <f t="shared" si="4"/>
        <v>#NAME?</v>
      </c>
      <c r="N18" s="39" t="e">
        <f t="shared" si="5"/>
        <v>#NAME?</v>
      </c>
      <c r="O18" s="39" t="e">
        <f t="shared" si="6"/>
        <v>#NAME?</v>
      </c>
    </row>
    <row r="19" spans="1:15" ht="27.75" customHeight="1">
      <c r="A19" s="22"/>
      <c r="B19" s="22"/>
      <c r="C19" s="23"/>
      <c r="D19" s="23" t="s">
        <v>151</v>
      </c>
      <c r="E19" s="24" t="s">
        <v>178</v>
      </c>
      <c r="F19" s="25" t="s">
        <v>179</v>
      </c>
      <c r="G19" s="28" t="s">
        <v>180</v>
      </c>
      <c r="H19" s="27">
        <v>1</v>
      </c>
      <c r="I19" s="36" t="str">
        <f t="shared" si="2"/>
        <v>A15</v>
      </c>
      <c r="J19" s="37" t="e">
        <f t="shared" si="0"/>
        <v>#NAME?</v>
      </c>
      <c r="K19" s="37" t="e">
        <f t="shared" si="1"/>
        <v>#NAME?</v>
      </c>
      <c r="L19" s="38">
        <f t="shared" si="3"/>
        <v>1</v>
      </c>
      <c r="M19" s="39" t="e">
        <f t="shared" si="4"/>
        <v>#NAME?</v>
      </c>
      <c r="N19" s="39" t="e">
        <f t="shared" si="5"/>
        <v>#NAME?</v>
      </c>
      <c r="O19" s="39" t="e">
        <f t="shared" si="6"/>
        <v>#NAME?</v>
      </c>
    </row>
    <row r="20" spans="1:15" ht="27.75" customHeight="1">
      <c r="A20" s="22"/>
      <c r="B20" s="22"/>
      <c r="C20" s="23"/>
      <c r="D20" s="23" t="s">
        <v>151</v>
      </c>
      <c r="E20" s="24" t="s">
        <v>181</v>
      </c>
      <c r="F20" s="25" t="s">
        <v>182</v>
      </c>
      <c r="G20" s="26" t="s">
        <v>183</v>
      </c>
      <c r="H20" s="27">
        <v>1</v>
      </c>
      <c r="I20" s="36" t="str">
        <f t="shared" si="2"/>
        <v>A16</v>
      </c>
      <c r="J20" s="37" t="e">
        <f t="shared" si="0"/>
        <v>#NAME?</v>
      </c>
      <c r="K20" s="37" t="e">
        <f t="shared" si="1"/>
        <v>#NAME?</v>
      </c>
      <c r="L20" s="38">
        <f t="shared" si="3"/>
        <v>1</v>
      </c>
      <c r="M20" s="39" t="e">
        <f t="shared" si="4"/>
        <v>#NAME?</v>
      </c>
      <c r="N20" s="39" t="e">
        <f t="shared" si="5"/>
        <v>#NAME?</v>
      </c>
      <c r="O20" s="39" t="e">
        <f t="shared" si="6"/>
        <v>#NAME?</v>
      </c>
    </row>
    <row r="21" spans="1:15" ht="27.75" customHeight="1">
      <c r="A21" s="22"/>
      <c r="B21" s="22"/>
      <c r="C21" s="23"/>
      <c r="D21" s="23" t="s">
        <v>151</v>
      </c>
      <c r="E21" s="24" t="s">
        <v>184</v>
      </c>
      <c r="F21" s="25" t="s">
        <v>185</v>
      </c>
      <c r="G21" s="26" t="s">
        <v>183</v>
      </c>
      <c r="H21" s="27">
        <v>1</v>
      </c>
      <c r="I21" s="36" t="str">
        <f t="shared" si="2"/>
        <v>A17</v>
      </c>
      <c r="J21" s="37" t="e">
        <f t="shared" si="0"/>
        <v>#NAME?</v>
      </c>
      <c r="K21" s="37" t="e">
        <f t="shared" si="1"/>
        <v>#NAME?</v>
      </c>
      <c r="L21" s="38">
        <f t="shared" si="3"/>
        <v>1</v>
      </c>
      <c r="M21" s="39" t="e">
        <f t="shared" si="4"/>
        <v>#NAME?</v>
      </c>
      <c r="N21" s="39" t="e">
        <f t="shared" si="5"/>
        <v>#NAME?</v>
      </c>
      <c r="O21" s="39" t="e">
        <f t="shared" si="6"/>
        <v>#NAME?</v>
      </c>
    </row>
    <row r="22" spans="1:15" ht="27.75" customHeight="1">
      <c r="A22" s="22"/>
      <c r="B22" s="22"/>
      <c r="C22" s="23"/>
      <c r="D22" s="23" t="s">
        <v>186</v>
      </c>
      <c r="E22" s="24" t="s">
        <v>187</v>
      </c>
      <c r="F22" s="25" t="s">
        <v>188</v>
      </c>
      <c r="G22" s="26" t="s">
        <v>189</v>
      </c>
      <c r="H22" s="27">
        <v>1</v>
      </c>
      <c r="I22" s="36" t="str">
        <f t="shared" si="2"/>
        <v>B01</v>
      </c>
      <c r="J22" s="37" t="e">
        <f t="shared" si="0"/>
        <v>#NAME?</v>
      </c>
      <c r="K22" s="37" t="e">
        <f t="shared" si="1"/>
        <v>#NAME?</v>
      </c>
      <c r="L22" s="38">
        <f t="shared" si="3"/>
        <v>1</v>
      </c>
      <c r="M22" s="39" t="e">
        <f t="shared" si="4"/>
        <v>#NAME?</v>
      </c>
      <c r="N22" s="39" t="e">
        <f t="shared" si="5"/>
        <v>#NAME?</v>
      </c>
      <c r="O22" s="39" t="e">
        <f t="shared" si="6"/>
        <v>#NAME?</v>
      </c>
    </row>
    <row r="23" spans="1:15" ht="27.75" customHeight="1">
      <c r="A23" s="22"/>
      <c r="B23" s="22"/>
      <c r="C23" s="23"/>
      <c r="D23" s="23" t="s">
        <v>186</v>
      </c>
      <c r="E23" s="24" t="s">
        <v>190</v>
      </c>
      <c r="F23" s="25" t="s">
        <v>188</v>
      </c>
      <c r="G23" s="26" t="s">
        <v>191</v>
      </c>
      <c r="H23" s="27">
        <v>2</v>
      </c>
      <c r="I23" s="36" t="str">
        <f t="shared" si="2"/>
        <v>B02</v>
      </c>
      <c r="J23" s="37" t="e">
        <f t="shared" si="0"/>
        <v>#NAME?</v>
      </c>
      <c r="K23" s="37" t="e">
        <f t="shared" si="1"/>
        <v>#NAME?</v>
      </c>
      <c r="L23" s="38">
        <f t="shared" si="3"/>
        <v>2</v>
      </c>
      <c r="M23" s="39" t="e">
        <f t="shared" si="4"/>
        <v>#NAME?</v>
      </c>
      <c r="N23" s="39" t="e">
        <f t="shared" si="5"/>
        <v>#NAME?</v>
      </c>
      <c r="O23" s="39" t="e">
        <f t="shared" si="6"/>
        <v>#NAME?</v>
      </c>
    </row>
    <row r="24" spans="1:15" ht="27.75" customHeight="1">
      <c r="A24" s="22"/>
      <c r="B24" s="22"/>
      <c r="C24" s="23"/>
      <c r="D24" s="23" t="s">
        <v>186</v>
      </c>
      <c r="E24" s="24" t="s">
        <v>192</v>
      </c>
      <c r="F24" s="25" t="s">
        <v>188</v>
      </c>
      <c r="G24" s="26" t="s">
        <v>193</v>
      </c>
      <c r="H24" s="27">
        <v>1</v>
      </c>
      <c r="I24" s="36" t="str">
        <f t="shared" si="2"/>
        <v>B03</v>
      </c>
      <c r="J24" s="37" t="e">
        <f t="shared" si="0"/>
        <v>#NAME?</v>
      </c>
      <c r="K24" s="37" t="e">
        <f t="shared" si="1"/>
        <v>#NAME?</v>
      </c>
      <c r="L24" s="38">
        <f t="shared" si="3"/>
        <v>1</v>
      </c>
      <c r="M24" s="39" t="e">
        <f t="shared" si="4"/>
        <v>#NAME?</v>
      </c>
      <c r="N24" s="39" t="e">
        <f t="shared" si="5"/>
        <v>#NAME?</v>
      </c>
      <c r="O24" s="39" t="e">
        <f t="shared" si="6"/>
        <v>#NAME?</v>
      </c>
    </row>
    <row r="25" spans="1:15" ht="27.75" customHeight="1">
      <c r="A25" s="22"/>
      <c r="B25" s="22"/>
      <c r="C25" s="23"/>
      <c r="D25" s="23" t="s">
        <v>186</v>
      </c>
      <c r="E25" s="24" t="s">
        <v>194</v>
      </c>
      <c r="F25" s="25" t="s">
        <v>188</v>
      </c>
      <c r="G25" s="26" t="s">
        <v>195</v>
      </c>
      <c r="H25" s="27">
        <v>1</v>
      </c>
      <c r="I25" s="36" t="str">
        <f t="shared" si="2"/>
        <v>B04</v>
      </c>
      <c r="J25" s="37" t="e">
        <f t="shared" si="0"/>
        <v>#NAME?</v>
      </c>
      <c r="K25" s="37" t="e">
        <f t="shared" si="1"/>
        <v>#NAME?</v>
      </c>
      <c r="L25" s="38">
        <f t="shared" si="3"/>
        <v>1</v>
      </c>
      <c r="M25" s="39" t="e">
        <f t="shared" si="4"/>
        <v>#NAME?</v>
      </c>
      <c r="N25" s="39" t="e">
        <f t="shared" si="5"/>
        <v>#NAME?</v>
      </c>
      <c r="O25" s="39" t="e">
        <f t="shared" si="6"/>
        <v>#NAME?</v>
      </c>
    </row>
    <row r="26" spans="1:15" ht="27.75" customHeight="1">
      <c r="A26" s="22"/>
      <c r="B26" s="22"/>
      <c r="C26" s="23"/>
      <c r="D26" s="23" t="s">
        <v>186</v>
      </c>
      <c r="E26" s="24" t="s">
        <v>196</v>
      </c>
      <c r="F26" s="25" t="s">
        <v>188</v>
      </c>
      <c r="G26" s="26" t="s">
        <v>197</v>
      </c>
      <c r="H26" s="27">
        <v>1</v>
      </c>
      <c r="I26" s="36" t="str">
        <f t="shared" si="2"/>
        <v>B05</v>
      </c>
      <c r="J26" s="37" t="e">
        <f t="shared" si="0"/>
        <v>#NAME?</v>
      </c>
      <c r="K26" s="37" t="e">
        <f t="shared" si="1"/>
        <v>#NAME?</v>
      </c>
      <c r="L26" s="38">
        <f t="shared" si="3"/>
        <v>1</v>
      </c>
      <c r="M26" s="39" t="e">
        <f t="shared" si="4"/>
        <v>#NAME?</v>
      </c>
      <c r="N26" s="39" t="e">
        <f t="shared" si="5"/>
        <v>#NAME?</v>
      </c>
      <c r="O26" s="39" t="e">
        <f t="shared" si="6"/>
        <v>#NAME?</v>
      </c>
    </row>
    <row r="27" spans="1:15" ht="27.75" customHeight="1">
      <c r="A27" s="22"/>
      <c r="B27" s="22"/>
      <c r="C27" s="23"/>
      <c r="D27" s="23" t="s">
        <v>186</v>
      </c>
      <c r="E27" s="24" t="s">
        <v>198</v>
      </c>
      <c r="F27" s="25" t="s">
        <v>188</v>
      </c>
      <c r="G27" s="26" t="s">
        <v>199</v>
      </c>
      <c r="H27" s="27">
        <v>1</v>
      </c>
      <c r="I27" s="36" t="str">
        <f t="shared" si="2"/>
        <v>B06</v>
      </c>
      <c r="J27" s="37" t="e">
        <f t="shared" si="0"/>
        <v>#NAME?</v>
      </c>
      <c r="K27" s="37" t="e">
        <f t="shared" si="1"/>
        <v>#NAME?</v>
      </c>
      <c r="L27" s="38">
        <f t="shared" si="3"/>
        <v>1</v>
      </c>
      <c r="M27" s="39" t="e">
        <f t="shared" si="4"/>
        <v>#NAME?</v>
      </c>
      <c r="N27" s="39" t="e">
        <f t="shared" si="5"/>
        <v>#NAME?</v>
      </c>
      <c r="O27" s="39" t="e">
        <f t="shared" si="6"/>
        <v>#NAME?</v>
      </c>
    </row>
    <row r="28" spans="1:15" ht="27.75" customHeight="1">
      <c r="A28" s="22"/>
      <c r="B28" s="22"/>
      <c r="C28" s="23"/>
      <c r="D28" s="23" t="s">
        <v>186</v>
      </c>
      <c r="E28" s="24" t="s">
        <v>200</v>
      </c>
      <c r="F28" s="25" t="s">
        <v>188</v>
      </c>
      <c r="G28" s="26" t="s">
        <v>201</v>
      </c>
      <c r="H28" s="27">
        <v>2</v>
      </c>
      <c r="I28" s="36" t="str">
        <f t="shared" si="2"/>
        <v>B07</v>
      </c>
      <c r="J28" s="37" t="e">
        <f t="shared" si="0"/>
        <v>#NAME?</v>
      </c>
      <c r="K28" s="37" t="e">
        <f t="shared" si="1"/>
        <v>#NAME?</v>
      </c>
      <c r="L28" s="38">
        <f t="shared" si="3"/>
        <v>2</v>
      </c>
      <c r="M28" s="39" t="e">
        <f t="shared" si="4"/>
        <v>#NAME?</v>
      </c>
      <c r="N28" s="39" t="e">
        <f t="shared" si="5"/>
        <v>#NAME?</v>
      </c>
      <c r="O28" s="39" t="e">
        <f t="shared" si="6"/>
        <v>#NAME?</v>
      </c>
    </row>
    <row r="29" spans="1:15" ht="27.75" customHeight="1">
      <c r="A29" s="22"/>
      <c r="B29" s="22"/>
      <c r="C29" s="23"/>
      <c r="D29" s="23" t="s">
        <v>186</v>
      </c>
      <c r="E29" s="24" t="s">
        <v>202</v>
      </c>
      <c r="F29" s="25" t="s">
        <v>188</v>
      </c>
      <c r="G29" s="26" t="s">
        <v>203</v>
      </c>
      <c r="H29" s="27">
        <v>1</v>
      </c>
      <c r="I29" s="36" t="str">
        <f t="shared" si="2"/>
        <v>B08</v>
      </c>
      <c r="J29" s="37" t="e">
        <f t="shared" si="0"/>
        <v>#NAME?</v>
      </c>
      <c r="K29" s="37" t="e">
        <f t="shared" si="1"/>
        <v>#NAME?</v>
      </c>
      <c r="L29" s="38">
        <f t="shared" si="3"/>
        <v>1</v>
      </c>
      <c r="M29" s="39" t="e">
        <f t="shared" si="4"/>
        <v>#NAME?</v>
      </c>
      <c r="N29" s="39" t="e">
        <f t="shared" si="5"/>
        <v>#NAME?</v>
      </c>
      <c r="O29" s="39" t="e">
        <f t="shared" si="6"/>
        <v>#NAME?</v>
      </c>
    </row>
    <row r="30" spans="1:15" ht="27.75" customHeight="1">
      <c r="A30" s="22"/>
      <c r="B30" s="22"/>
      <c r="C30" s="23"/>
      <c r="D30" s="23" t="s">
        <v>186</v>
      </c>
      <c r="E30" s="24" t="s">
        <v>204</v>
      </c>
      <c r="F30" s="25" t="s">
        <v>188</v>
      </c>
      <c r="G30" s="26" t="s">
        <v>205</v>
      </c>
      <c r="H30" s="27">
        <v>1</v>
      </c>
      <c r="I30" s="36" t="str">
        <f t="shared" si="2"/>
        <v>B09</v>
      </c>
      <c r="J30" s="37" t="e">
        <f t="shared" si="0"/>
        <v>#NAME?</v>
      </c>
      <c r="K30" s="37" t="e">
        <f t="shared" si="1"/>
        <v>#NAME?</v>
      </c>
      <c r="L30" s="38">
        <f t="shared" si="3"/>
        <v>1</v>
      </c>
      <c r="M30" s="39" t="e">
        <f t="shared" si="4"/>
        <v>#NAME?</v>
      </c>
      <c r="N30" s="39" t="e">
        <f t="shared" si="5"/>
        <v>#NAME?</v>
      </c>
      <c r="O30" s="39" t="e">
        <f t="shared" si="6"/>
        <v>#NAME?</v>
      </c>
    </row>
    <row r="31" spans="1:15" ht="27.75" customHeight="1">
      <c r="A31" s="22"/>
      <c r="B31" s="22"/>
      <c r="C31" s="23"/>
      <c r="D31" s="23" t="s">
        <v>186</v>
      </c>
      <c r="E31" s="24" t="s">
        <v>206</v>
      </c>
      <c r="F31" s="25" t="s">
        <v>188</v>
      </c>
      <c r="G31" s="26" t="s">
        <v>207</v>
      </c>
      <c r="H31" s="27">
        <v>2</v>
      </c>
      <c r="I31" s="36" t="str">
        <f t="shared" si="2"/>
        <v>B10</v>
      </c>
      <c r="J31" s="37" t="e">
        <f t="shared" si="0"/>
        <v>#NAME?</v>
      </c>
      <c r="K31" s="37" t="e">
        <f t="shared" si="1"/>
        <v>#NAME?</v>
      </c>
      <c r="L31" s="38">
        <f t="shared" si="3"/>
        <v>2</v>
      </c>
      <c r="M31" s="39" t="e">
        <f t="shared" si="4"/>
        <v>#NAME?</v>
      </c>
      <c r="N31" s="39" t="e">
        <f t="shared" si="5"/>
        <v>#NAME?</v>
      </c>
      <c r="O31" s="39" t="e">
        <f t="shared" si="6"/>
        <v>#NAME?</v>
      </c>
    </row>
    <row r="32" spans="1:15" ht="27.75" customHeight="1">
      <c r="A32" s="22"/>
      <c r="B32" s="22"/>
      <c r="C32" s="23"/>
      <c r="D32" s="23" t="s">
        <v>186</v>
      </c>
      <c r="E32" s="24" t="s">
        <v>208</v>
      </c>
      <c r="F32" s="25" t="s">
        <v>188</v>
      </c>
      <c r="G32" s="26" t="s">
        <v>209</v>
      </c>
      <c r="H32" s="27">
        <v>1</v>
      </c>
      <c r="I32" s="36" t="str">
        <f t="shared" si="2"/>
        <v>B11</v>
      </c>
      <c r="J32" s="37" t="e">
        <f t="shared" si="0"/>
        <v>#NAME?</v>
      </c>
      <c r="K32" s="37" t="e">
        <f t="shared" si="1"/>
        <v>#NAME?</v>
      </c>
      <c r="L32" s="38">
        <f t="shared" si="3"/>
        <v>1</v>
      </c>
      <c r="M32" s="39" t="e">
        <f t="shared" si="4"/>
        <v>#NAME?</v>
      </c>
      <c r="N32" s="39" t="e">
        <f t="shared" si="5"/>
        <v>#NAME?</v>
      </c>
      <c r="O32" s="39" t="e">
        <f t="shared" si="6"/>
        <v>#NAME?</v>
      </c>
    </row>
    <row r="33" spans="1:15" ht="27.75" customHeight="1">
      <c r="A33" s="22"/>
      <c r="B33" s="22"/>
      <c r="C33" s="23"/>
      <c r="D33" s="23" t="s">
        <v>186</v>
      </c>
      <c r="E33" s="24" t="s">
        <v>210</v>
      </c>
      <c r="F33" s="25" t="s">
        <v>211</v>
      </c>
      <c r="G33" s="26" t="s">
        <v>199</v>
      </c>
      <c r="H33" s="27">
        <v>3</v>
      </c>
      <c r="I33" s="36" t="str">
        <f t="shared" si="2"/>
        <v>B12</v>
      </c>
      <c r="J33" s="37" t="e">
        <f t="shared" si="0"/>
        <v>#NAME?</v>
      </c>
      <c r="K33" s="37" t="e">
        <f t="shared" si="1"/>
        <v>#NAME?</v>
      </c>
      <c r="L33" s="38">
        <f t="shared" si="3"/>
        <v>3</v>
      </c>
      <c r="M33" s="39" t="e">
        <f t="shared" si="4"/>
        <v>#NAME?</v>
      </c>
      <c r="N33" s="39" t="e">
        <f t="shared" si="5"/>
        <v>#NAME?</v>
      </c>
      <c r="O33" s="39" t="e">
        <f t="shared" si="6"/>
        <v>#NAME?</v>
      </c>
    </row>
    <row r="34" spans="1:15" ht="27.75" customHeight="1">
      <c r="A34" s="22"/>
      <c r="B34" s="22"/>
      <c r="C34" s="23"/>
      <c r="D34" s="23" t="s">
        <v>186</v>
      </c>
      <c r="E34" s="24" t="s">
        <v>212</v>
      </c>
      <c r="F34" s="25" t="s">
        <v>211</v>
      </c>
      <c r="G34" s="26" t="s">
        <v>203</v>
      </c>
      <c r="H34" s="27">
        <v>1</v>
      </c>
      <c r="I34" s="36" t="str">
        <f t="shared" si="2"/>
        <v>B13</v>
      </c>
      <c r="J34" s="37" t="e">
        <f t="shared" si="0"/>
        <v>#NAME?</v>
      </c>
      <c r="K34" s="37" t="e">
        <f t="shared" si="1"/>
        <v>#NAME?</v>
      </c>
      <c r="L34" s="38">
        <f t="shared" si="3"/>
        <v>1</v>
      </c>
      <c r="M34" s="39" t="e">
        <f t="shared" si="4"/>
        <v>#NAME?</v>
      </c>
      <c r="N34" s="39" t="e">
        <f t="shared" si="5"/>
        <v>#NAME?</v>
      </c>
      <c r="O34" s="39" t="e">
        <f t="shared" si="6"/>
        <v>#NAME?</v>
      </c>
    </row>
    <row r="35" spans="1:15" ht="27.75" customHeight="1">
      <c r="A35" s="22"/>
      <c r="B35" s="22"/>
      <c r="C35" s="23"/>
      <c r="D35" s="23" t="s">
        <v>186</v>
      </c>
      <c r="E35" s="24" t="s">
        <v>213</v>
      </c>
      <c r="F35" s="25" t="s">
        <v>211</v>
      </c>
      <c r="G35" s="26" t="s">
        <v>207</v>
      </c>
      <c r="H35" s="27">
        <v>2</v>
      </c>
      <c r="I35" s="36" t="str">
        <f t="shared" si="2"/>
        <v>B14</v>
      </c>
      <c r="J35" s="37" t="e">
        <f t="shared" si="0"/>
        <v>#NAME?</v>
      </c>
      <c r="K35" s="37" t="e">
        <f t="shared" si="1"/>
        <v>#NAME?</v>
      </c>
      <c r="L35" s="38">
        <f t="shared" si="3"/>
        <v>2</v>
      </c>
      <c r="M35" s="39" t="e">
        <f t="shared" si="4"/>
        <v>#NAME?</v>
      </c>
      <c r="N35" s="39" t="e">
        <f t="shared" si="5"/>
        <v>#NAME?</v>
      </c>
      <c r="O35" s="39" t="e">
        <f t="shared" si="6"/>
        <v>#NAME?</v>
      </c>
    </row>
    <row r="36" spans="1:15" ht="27.75" customHeight="1">
      <c r="A36" s="22"/>
      <c r="B36" s="22"/>
      <c r="C36" s="23"/>
      <c r="D36" s="23" t="s">
        <v>186</v>
      </c>
      <c r="E36" s="24" t="s">
        <v>214</v>
      </c>
      <c r="F36" s="25" t="s">
        <v>211</v>
      </c>
      <c r="G36" s="26" t="s">
        <v>195</v>
      </c>
      <c r="H36" s="27">
        <v>3</v>
      </c>
      <c r="I36" s="36" t="str">
        <f t="shared" si="2"/>
        <v>B15</v>
      </c>
      <c r="J36" s="37" t="e">
        <f t="shared" si="0"/>
        <v>#NAME?</v>
      </c>
      <c r="K36" s="37" t="e">
        <f t="shared" si="1"/>
        <v>#NAME?</v>
      </c>
      <c r="L36" s="38">
        <f t="shared" si="3"/>
        <v>3</v>
      </c>
      <c r="M36" s="39" t="e">
        <f t="shared" si="4"/>
        <v>#NAME?</v>
      </c>
      <c r="N36" s="39" t="e">
        <f t="shared" si="5"/>
        <v>#NAME?</v>
      </c>
      <c r="O36" s="39" t="e">
        <f t="shared" si="6"/>
        <v>#NAME?</v>
      </c>
    </row>
    <row r="37" spans="1:15" ht="27.75" customHeight="1">
      <c r="A37" s="22"/>
      <c r="B37" s="22"/>
      <c r="C37" s="23"/>
      <c r="D37" s="23" t="s">
        <v>186</v>
      </c>
      <c r="E37" s="24" t="s">
        <v>215</v>
      </c>
      <c r="F37" s="25" t="s">
        <v>211</v>
      </c>
      <c r="G37" s="26" t="s">
        <v>201</v>
      </c>
      <c r="H37" s="27">
        <v>1</v>
      </c>
      <c r="I37" s="36" t="str">
        <f t="shared" si="2"/>
        <v>B16</v>
      </c>
      <c r="J37" s="37" t="e">
        <f t="shared" ref="J37:J68" si="7">VLOOKUP(I37,报名结果表,1,FALSE)</f>
        <v>#NAME?</v>
      </c>
      <c r="K37" s="37" t="e">
        <f t="shared" ref="K37:K71" si="8">VLOOKUP(I37,报名结果表,7,FALSE)</f>
        <v>#NAME?</v>
      </c>
      <c r="L37" s="38">
        <f t="shared" si="3"/>
        <v>1</v>
      </c>
      <c r="M37" s="39" t="e">
        <f t="shared" si="4"/>
        <v>#NAME?</v>
      </c>
      <c r="N37" s="39" t="e">
        <f t="shared" si="5"/>
        <v>#NAME?</v>
      </c>
      <c r="O37" s="39" t="e">
        <f t="shared" si="6"/>
        <v>#NAME?</v>
      </c>
    </row>
    <row r="38" spans="1:15" ht="27.75" customHeight="1">
      <c r="A38" s="22"/>
      <c r="B38" s="22"/>
      <c r="C38" s="23"/>
      <c r="D38" s="23" t="s">
        <v>186</v>
      </c>
      <c r="E38" s="24" t="s">
        <v>216</v>
      </c>
      <c r="F38" s="25" t="s">
        <v>211</v>
      </c>
      <c r="G38" s="26" t="s">
        <v>209</v>
      </c>
      <c r="H38" s="27">
        <v>4</v>
      </c>
      <c r="I38" s="36" t="str">
        <f t="shared" si="2"/>
        <v>B17</v>
      </c>
      <c r="J38" s="37" t="e">
        <f t="shared" si="7"/>
        <v>#NAME?</v>
      </c>
      <c r="K38" s="37" t="e">
        <f t="shared" si="8"/>
        <v>#NAME?</v>
      </c>
      <c r="L38" s="38">
        <f t="shared" si="3"/>
        <v>4</v>
      </c>
      <c r="M38" s="39" t="e">
        <f t="shared" si="4"/>
        <v>#NAME?</v>
      </c>
      <c r="N38" s="39" t="e">
        <f t="shared" si="5"/>
        <v>#NAME?</v>
      </c>
      <c r="O38" s="39" t="e">
        <f t="shared" si="6"/>
        <v>#NAME?</v>
      </c>
    </row>
    <row r="39" spans="1:15" ht="27.75" customHeight="1">
      <c r="A39" s="22"/>
      <c r="B39" s="22"/>
      <c r="C39" s="23"/>
      <c r="D39" s="23" t="s">
        <v>186</v>
      </c>
      <c r="E39" s="24" t="s">
        <v>217</v>
      </c>
      <c r="F39" s="25" t="s">
        <v>218</v>
      </c>
      <c r="G39" s="26" t="s">
        <v>207</v>
      </c>
      <c r="H39" s="27">
        <v>2</v>
      </c>
      <c r="I39" s="36" t="str">
        <f t="shared" si="2"/>
        <v>B18</v>
      </c>
      <c r="J39" s="37" t="e">
        <f t="shared" si="7"/>
        <v>#NAME?</v>
      </c>
      <c r="K39" s="37" t="e">
        <f t="shared" si="8"/>
        <v>#NAME?</v>
      </c>
      <c r="L39" s="38">
        <f t="shared" si="3"/>
        <v>2</v>
      </c>
      <c r="M39" s="39" t="e">
        <f t="shared" si="4"/>
        <v>#NAME?</v>
      </c>
      <c r="N39" s="39" t="e">
        <f t="shared" si="5"/>
        <v>#NAME?</v>
      </c>
      <c r="O39" s="39" t="e">
        <f t="shared" si="6"/>
        <v>#NAME?</v>
      </c>
    </row>
    <row r="40" spans="1:15" ht="27.75" customHeight="1">
      <c r="A40" s="22"/>
      <c r="B40" s="22"/>
      <c r="C40" s="23"/>
      <c r="D40" s="23" t="s">
        <v>186</v>
      </c>
      <c r="E40" s="24" t="s">
        <v>219</v>
      </c>
      <c r="F40" s="25" t="s">
        <v>218</v>
      </c>
      <c r="G40" s="26" t="s">
        <v>191</v>
      </c>
      <c r="H40" s="27">
        <v>1</v>
      </c>
      <c r="I40" s="36" t="str">
        <f t="shared" si="2"/>
        <v>B19</v>
      </c>
      <c r="J40" s="37" t="e">
        <f t="shared" si="7"/>
        <v>#NAME?</v>
      </c>
      <c r="K40" s="37" t="e">
        <f t="shared" si="8"/>
        <v>#NAME?</v>
      </c>
      <c r="L40" s="38">
        <f t="shared" si="3"/>
        <v>1</v>
      </c>
      <c r="M40" s="39" t="e">
        <f t="shared" si="4"/>
        <v>#NAME?</v>
      </c>
      <c r="N40" s="39" t="e">
        <f t="shared" si="5"/>
        <v>#NAME?</v>
      </c>
      <c r="O40" s="39" t="e">
        <f t="shared" si="6"/>
        <v>#NAME?</v>
      </c>
    </row>
    <row r="41" spans="1:15" ht="27.75" customHeight="1">
      <c r="A41" s="22"/>
      <c r="B41" s="22"/>
      <c r="C41" s="23"/>
      <c r="D41" s="23" t="s">
        <v>186</v>
      </c>
      <c r="E41" s="24" t="s">
        <v>220</v>
      </c>
      <c r="F41" s="25" t="s">
        <v>218</v>
      </c>
      <c r="G41" s="26" t="s">
        <v>209</v>
      </c>
      <c r="H41" s="27">
        <v>2</v>
      </c>
      <c r="I41" s="36" t="str">
        <f t="shared" si="2"/>
        <v>B20</v>
      </c>
      <c r="J41" s="37" t="e">
        <f t="shared" si="7"/>
        <v>#NAME?</v>
      </c>
      <c r="K41" s="37" t="e">
        <f t="shared" si="8"/>
        <v>#NAME?</v>
      </c>
      <c r="L41" s="38">
        <f t="shared" si="3"/>
        <v>2</v>
      </c>
      <c r="M41" s="39" t="e">
        <f t="shared" si="4"/>
        <v>#NAME?</v>
      </c>
      <c r="N41" s="39" t="e">
        <f t="shared" si="5"/>
        <v>#NAME?</v>
      </c>
      <c r="O41" s="39" t="e">
        <f t="shared" si="6"/>
        <v>#NAME?</v>
      </c>
    </row>
    <row r="42" spans="1:15" ht="27.75" customHeight="1">
      <c r="A42" s="22"/>
      <c r="B42" s="22"/>
      <c r="C42" s="23"/>
      <c r="D42" s="23" t="s">
        <v>186</v>
      </c>
      <c r="E42" s="24" t="s">
        <v>221</v>
      </c>
      <c r="F42" s="25" t="s">
        <v>222</v>
      </c>
      <c r="G42" s="26" t="s">
        <v>223</v>
      </c>
      <c r="H42" s="27">
        <v>2</v>
      </c>
      <c r="I42" s="36" t="str">
        <f t="shared" si="2"/>
        <v>B21</v>
      </c>
      <c r="J42" s="37" t="e">
        <f t="shared" si="7"/>
        <v>#NAME?</v>
      </c>
      <c r="K42" s="37" t="e">
        <f t="shared" si="8"/>
        <v>#NAME?</v>
      </c>
      <c r="L42" s="38">
        <f t="shared" si="3"/>
        <v>2</v>
      </c>
      <c r="M42" s="39" t="e">
        <f t="shared" si="4"/>
        <v>#NAME?</v>
      </c>
      <c r="N42" s="39" t="e">
        <f t="shared" si="5"/>
        <v>#NAME?</v>
      </c>
      <c r="O42" s="39" t="e">
        <f t="shared" si="6"/>
        <v>#NAME?</v>
      </c>
    </row>
    <row r="43" spans="1:15" ht="27.75" customHeight="1">
      <c r="A43" s="22"/>
      <c r="B43" s="22"/>
      <c r="C43" s="23"/>
      <c r="D43" s="23" t="s">
        <v>186</v>
      </c>
      <c r="E43" s="24" t="s">
        <v>224</v>
      </c>
      <c r="F43" s="25" t="s">
        <v>222</v>
      </c>
      <c r="G43" s="26" t="s">
        <v>225</v>
      </c>
      <c r="H43" s="27">
        <v>3</v>
      </c>
      <c r="I43" s="36" t="str">
        <f t="shared" si="2"/>
        <v>B22</v>
      </c>
      <c r="J43" s="37" t="e">
        <f t="shared" si="7"/>
        <v>#NAME?</v>
      </c>
      <c r="K43" s="37" t="e">
        <f t="shared" si="8"/>
        <v>#NAME?</v>
      </c>
      <c r="L43" s="38">
        <f t="shared" si="3"/>
        <v>3</v>
      </c>
      <c r="M43" s="39" t="e">
        <f t="shared" si="4"/>
        <v>#NAME?</v>
      </c>
      <c r="N43" s="39" t="e">
        <f t="shared" si="5"/>
        <v>#NAME?</v>
      </c>
      <c r="O43" s="39" t="e">
        <f t="shared" si="6"/>
        <v>#NAME?</v>
      </c>
    </row>
    <row r="44" spans="1:15" ht="27.75" customHeight="1">
      <c r="A44" s="22"/>
      <c r="B44" s="22"/>
      <c r="C44" s="23"/>
      <c r="D44" s="23" t="s">
        <v>186</v>
      </c>
      <c r="E44" s="24" t="s">
        <v>226</v>
      </c>
      <c r="F44" s="25" t="s">
        <v>222</v>
      </c>
      <c r="G44" s="26" t="s">
        <v>227</v>
      </c>
      <c r="H44" s="27">
        <v>4</v>
      </c>
      <c r="I44" s="36" t="str">
        <f t="shared" si="2"/>
        <v>B23</v>
      </c>
      <c r="J44" s="37" t="e">
        <f t="shared" si="7"/>
        <v>#NAME?</v>
      </c>
      <c r="K44" s="37" t="e">
        <f t="shared" si="8"/>
        <v>#NAME?</v>
      </c>
      <c r="L44" s="38">
        <f t="shared" si="3"/>
        <v>4</v>
      </c>
      <c r="M44" s="39" t="e">
        <f t="shared" si="4"/>
        <v>#NAME?</v>
      </c>
      <c r="N44" s="39" t="e">
        <f t="shared" si="5"/>
        <v>#NAME?</v>
      </c>
      <c r="O44" s="39" t="e">
        <f t="shared" si="6"/>
        <v>#NAME?</v>
      </c>
    </row>
    <row r="45" spans="1:15" ht="27.75" customHeight="1">
      <c r="A45" s="22"/>
      <c r="B45" s="22"/>
      <c r="C45" s="23"/>
      <c r="D45" s="23" t="s">
        <v>186</v>
      </c>
      <c r="E45" s="24" t="s">
        <v>228</v>
      </c>
      <c r="F45" s="25" t="s">
        <v>222</v>
      </c>
      <c r="G45" s="26" t="s">
        <v>229</v>
      </c>
      <c r="H45" s="27">
        <v>3</v>
      </c>
      <c r="I45" s="36" t="str">
        <f t="shared" si="2"/>
        <v>B24</v>
      </c>
      <c r="J45" s="37" t="e">
        <f t="shared" si="7"/>
        <v>#NAME?</v>
      </c>
      <c r="K45" s="37" t="e">
        <f t="shared" si="8"/>
        <v>#NAME?</v>
      </c>
      <c r="L45" s="38">
        <f t="shared" si="3"/>
        <v>3</v>
      </c>
      <c r="M45" s="39" t="e">
        <f t="shared" si="4"/>
        <v>#NAME?</v>
      </c>
      <c r="N45" s="39" t="e">
        <f t="shared" si="5"/>
        <v>#NAME?</v>
      </c>
      <c r="O45" s="39" t="e">
        <f t="shared" si="6"/>
        <v>#NAME?</v>
      </c>
    </row>
    <row r="46" spans="1:15" ht="27.75" customHeight="1">
      <c r="A46" s="22"/>
      <c r="B46" s="22"/>
      <c r="C46" s="23"/>
      <c r="D46" s="23" t="s">
        <v>186</v>
      </c>
      <c r="E46" s="24" t="s">
        <v>230</v>
      </c>
      <c r="F46" s="25" t="s">
        <v>222</v>
      </c>
      <c r="G46" s="26" t="s">
        <v>231</v>
      </c>
      <c r="H46" s="27">
        <v>1</v>
      </c>
      <c r="I46" s="36" t="str">
        <f t="shared" si="2"/>
        <v>B25</v>
      </c>
      <c r="J46" s="37" t="e">
        <f t="shared" si="7"/>
        <v>#NAME?</v>
      </c>
      <c r="K46" s="37" t="e">
        <f t="shared" si="8"/>
        <v>#NAME?</v>
      </c>
      <c r="L46" s="38">
        <f t="shared" si="3"/>
        <v>1</v>
      </c>
      <c r="M46" s="39" t="e">
        <f t="shared" si="4"/>
        <v>#NAME?</v>
      </c>
      <c r="N46" s="39" t="e">
        <f t="shared" si="5"/>
        <v>#NAME?</v>
      </c>
      <c r="O46" s="39" t="e">
        <f t="shared" si="6"/>
        <v>#NAME?</v>
      </c>
    </row>
    <row r="47" spans="1:15" ht="27.75" customHeight="1">
      <c r="A47" s="22"/>
      <c r="B47" s="22"/>
      <c r="C47" s="23"/>
      <c r="D47" s="23" t="s">
        <v>186</v>
      </c>
      <c r="E47" s="24" t="s">
        <v>232</v>
      </c>
      <c r="F47" s="25" t="s">
        <v>222</v>
      </c>
      <c r="G47" s="26" t="s">
        <v>233</v>
      </c>
      <c r="H47" s="27">
        <v>2</v>
      </c>
      <c r="I47" s="36" t="str">
        <f t="shared" si="2"/>
        <v>B26</v>
      </c>
      <c r="J47" s="37" t="e">
        <f t="shared" si="7"/>
        <v>#NAME?</v>
      </c>
      <c r="K47" s="37" t="e">
        <f t="shared" si="8"/>
        <v>#NAME?</v>
      </c>
      <c r="L47" s="38">
        <f t="shared" si="3"/>
        <v>2</v>
      </c>
      <c r="M47" s="39" t="e">
        <f t="shared" si="4"/>
        <v>#NAME?</v>
      </c>
      <c r="N47" s="39" t="e">
        <f t="shared" si="5"/>
        <v>#NAME?</v>
      </c>
      <c r="O47" s="39" t="e">
        <f t="shared" si="6"/>
        <v>#NAME?</v>
      </c>
    </row>
    <row r="48" spans="1:15" ht="27.75" customHeight="1">
      <c r="A48" s="22"/>
      <c r="B48" s="22"/>
      <c r="C48" s="23"/>
      <c r="D48" s="23" t="s">
        <v>186</v>
      </c>
      <c r="E48" s="24" t="s">
        <v>234</v>
      </c>
      <c r="F48" s="25" t="s">
        <v>222</v>
      </c>
      <c r="G48" s="26" t="s">
        <v>235</v>
      </c>
      <c r="H48" s="27">
        <v>1</v>
      </c>
      <c r="I48" s="36" t="str">
        <f t="shared" si="2"/>
        <v>B27</v>
      </c>
      <c r="J48" s="37" t="e">
        <f t="shared" si="7"/>
        <v>#NAME?</v>
      </c>
      <c r="K48" s="37" t="e">
        <f t="shared" si="8"/>
        <v>#NAME?</v>
      </c>
      <c r="L48" s="38">
        <f t="shared" si="3"/>
        <v>1</v>
      </c>
      <c r="M48" s="39" t="e">
        <f t="shared" si="4"/>
        <v>#NAME?</v>
      </c>
      <c r="N48" s="39" t="e">
        <f t="shared" si="5"/>
        <v>#NAME?</v>
      </c>
      <c r="O48" s="39" t="e">
        <f t="shared" si="6"/>
        <v>#NAME?</v>
      </c>
    </row>
    <row r="49" spans="1:15" ht="27.75" customHeight="1">
      <c r="A49" s="22"/>
      <c r="B49" s="22"/>
      <c r="C49" s="23"/>
      <c r="D49" s="23" t="s">
        <v>186</v>
      </c>
      <c r="E49" s="24" t="s">
        <v>236</v>
      </c>
      <c r="F49" s="25" t="s">
        <v>222</v>
      </c>
      <c r="G49" s="26" t="s">
        <v>237</v>
      </c>
      <c r="H49" s="27">
        <v>3</v>
      </c>
      <c r="I49" s="36" t="str">
        <f t="shared" si="2"/>
        <v>B28</v>
      </c>
      <c r="J49" s="37" t="e">
        <f t="shared" si="7"/>
        <v>#NAME?</v>
      </c>
      <c r="K49" s="37" t="e">
        <f t="shared" si="8"/>
        <v>#NAME?</v>
      </c>
      <c r="L49" s="38">
        <f t="shared" si="3"/>
        <v>3</v>
      </c>
      <c r="M49" s="39" t="e">
        <f t="shared" si="4"/>
        <v>#NAME?</v>
      </c>
      <c r="N49" s="39" t="e">
        <f t="shared" si="5"/>
        <v>#NAME?</v>
      </c>
      <c r="O49" s="39" t="e">
        <f t="shared" si="6"/>
        <v>#NAME?</v>
      </c>
    </row>
    <row r="50" spans="1:15" ht="27.75" customHeight="1">
      <c r="A50" s="22"/>
      <c r="B50" s="22"/>
      <c r="C50" s="23"/>
      <c r="D50" s="23" t="s">
        <v>186</v>
      </c>
      <c r="E50" s="24" t="s">
        <v>238</v>
      </c>
      <c r="F50" s="25" t="s">
        <v>222</v>
      </c>
      <c r="G50" s="26" t="s">
        <v>239</v>
      </c>
      <c r="H50" s="27">
        <v>3</v>
      </c>
      <c r="I50" s="36" t="str">
        <f t="shared" si="2"/>
        <v>B29</v>
      </c>
      <c r="J50" s="37" t="e">
        <f t="shared" si="7"/>
        <v>#NAME?</v>
      </c>
      <c r="K50" s="37" t="e">
        <f t="shared" si="8"/>
        <v>#NAME?</v>
      </c>
      <c r="L50" s="38">
        <f t="shared" si="3"/>
        <v>3</v>
      </c>
      <c r="M50" s="39" t="e">
        <f t="shared" si="4"/>
        <v>#NAME?</v>
      </c>
      <c r="N50" s="39" t="e">
        <f t="shared" si="5"/>
        <v>#NAME?</v>
      </c>
      <c r="O50" s="39" t="e">
        <f t="shared" si="6"/>
        <v>#NAME?</v>
      </c>
    </row>
    <row r="51" spans="1:15" ht="27.75" customHeight="1">
      <c r="A51" s="22"/>
      <c r="B51" s="22"/>
      <c r="C51" s="23"/>
      <c r="D51" s="23" t="s">
        <v>186</v>
      </c>
      <c r="E51" s="24" t="s">
        <v>240</v>
      </c>
      <c r="F51" s="25" t="s">
        <v>222</v>
      </c>
      <c r="G51" s="26" t="s">
        <v>241</v>
      </c>
      <c r="H51" s="27">
        <v>3</v>
      </c>
      <c r="I51" s="36" t="str">
        <f t="shared" si="2"/>
        <v>B30</v>
      </c>
      <c r="J51" s="37" t="e">
        <f t="shared" si="7"/>
        <v>#NAME?</v>
      </c>
      <c r="K51" s="37" t="e">
        <f t="shared" si="8"/>
        <v>#NAME?</v>
      </c>
      <c r="L51" s="38">
        <f t="shared" si="3"/>
        <v>3</v>
      </c>
      <c r="M51" s="39" t="e">
        <f t="shared" si="4"/>
        <v>#NAME?</v>
      </c>
      <c r="N51" s="39" t="e">
        <f t="shared" si="5"/>
        <v>#NAME?</v>
      </c>
      <c r="O51" s="39" t="e">
        <f t="shared" si="6"/>
        <v>#NAME?</v>
      </c>
    </row>
    <row r="52" spans="1:15" ht="27.75" customHeight="1">
      <c r="A52" s="22"/>
      <c r="B52" s="22"/>
      <c r="C52" s="23"/>
      <c r="D52" s="23" t="s">
        <v>242</v>
      </c>
      <c r="E52" s="24" t="s">
        <v>243</v>
      </c>
      <c r="F52" s="22" t="s">
        <v>244</v>
      </c>
      <c r="G52" s="26" t="s">
        <v>245</v>
      </c>
      <c r="H52" s="27">
        <v>11</v>
      </c>
      <c r="I52" s="36" t="str">
        <f t="shared" si="2"/>
        <v>C01</v>
      </c>
      <c r="J52" s="37" t="e">
        <f t="shared" si="7"/>
        <v>#NAME?</v>
      </c>
      <c r="K52" s="37" t="e">
        <f t="shared" si="8"/>
        <v>#NAME?</v>
      </c>
      <c r="L52" s="38">
        <f t="shared" si="3"/>
        <v>11</v>
      </c>
      <c r="M52" s="39" t="e">
        <f t="shared" si="4"/>
        <v>#NAME?</v>
      </c>
      <c r="N52" s="39" t="e">
        <f t="shared" si="5"/>
        <v>#NAME?</v>
      </c>
      <c r="O52" s="39" t="e">
        <f t="shared" si="6"/>
        <v>#NAME?</v>
      </c>
    </row>
    <row r="53" spans="1:15" ht="27.75" customHeight="1">
      <c r="A53" s="22"/>
      <c r="B53" s="22"/>
      <c r="C53" s="23"/>
      <c r="D53" s="23" t="s">
        <v>242</v>
      </c>
      <c r="E53" s="24" t="s">
        <v>246</v>
      </c>
      <c r="F53" s="25" t="s">
        <v>244</v>
      </c>
      <c r="G53" s="26" t="s">
        <v>247</v>
      </c>
      <c r="H53" s="27">
        <v>1</v>
      </c>
      <c r="I53" s="36" t="str">
        <f t="shared" si="2"/>
        <v>C02</v>
      </c>
      <c r="J53" s="37" t="e">
        <f t="shared" si="7"/>
        <v>#NAME?</v>
      </c>
      <c r="K53" s="37" t="e">
        <f t="shared" si="8"/>
        <v>#NAME?</v>
      </c>
      <c r="L53" s="38">
        <f t="shared" si="3"/>
        <v>1</v>
      </c>
      <c r="M53" s="39" t="e">
        <f t="shared" si="4"/>
        <v>#NAME?</v>
      </c>
      <c r="N53" s="39" t="e">
        <f t="shared" si="5"/>
        <v>#NAME?</v>
      </c>
      <c r="O53" s="39" t="e">
        <f t="shared" si="6"/>
        <v>#NAME?</v>
      </c>
    </row>
    <row r="54" spans="1:15" ht="27.75" customHeight="1">
      <c r="A54" s="22"/>
      <c r="B54" s="22"/>
      <c r="C54" s="23"/>
      <c r="D54" s="23" t="s">
        <v>242</v>
      </c>
      <c r="E54" s="24" t="s">
        <v>248</v>
      </c>
      <c r="F54" s="25" t="s">
        <v>244</v>
      </c>
      <c r="G54" s="26" t="s">
        <v>249</v>
      </c>
      <c r="H54" s="27">
        <v>2</v>
      </c>
      <c r="I54" s="36" t="str">
        <f t="shared" si="2"/>
        <v>C03</v>
      </c>
      <c r="J54" s="37" t="e">
        <f t="shared" si="7"/>
        <v>#NAME?</v>
      </c>
      <c r="K54" s="37" t="e">
        <f t="shared" si="8"/>
        <v>#NAME?</v>
      </c>
      <c r="L54" s="38">
        <f t="shared" si="3"/>
        <v>2</v>
      </c>
      <c r="M54" s="39" t="e">
        <f t="shared" si="4"/>
        <v>#NAME?</v>
      </c>
      <c r="N54" s="39" t="e">
        <f t="shared" si="5"/>
        <v>#NAME?</v>
      </c>
      <c r="O54" s="39" t="e">
        <f t="shared" si="6"/>
        <v>#NAME?</v>
      </c>
    </row>
    <row r="55" spans="1:15" ht="27.75" customHeight="1">
      <c r="A55" s="22"/>
      <c r="B55" s="22"/>
      <c r="C55" s="23"/>
      <c r="D55" s="23" t="s">
        <v>242</v>
      </c>
      <c r="E55" s="24" t="s">
        <v>250</v>
      </c>
      <c r="F55" s="25" t="s">
        <v>244</v>
      </c>
      <c r="G55" s="26" t="s">
        <v>251</v>
      </c>
      <c r="H55" s="27">
        <v>1</v>
      </c>
      <c r="I55" s="36" t="str">
        <f t="shared" si="2"/>
        <v>C04</v>
      </c>
      <c r="J55" s="37" t="e">
        <f t="shared" si="7"/>
        <v>#NAME?</v>
      </c>
      <c r="K55" s="37" t="e">
        <f t="shared" si="8"/>
        <v>#NAME?</v>
      </c>
      <c r="L55" s="38">
        <f t="shared" si="3"/>
        <v>1</v>
      </c>
      <c r="M55" s="39" t="e">
        <f t="shared" si="4"/>
        <v>#NAME?</v>
      </c>
      <c r="N55" s="39" t="e">
        <f t="shared" si="5"/>
        <v>#NAME?</v>
      </c>
      <c r="O55" s="39" t="e">
        <f t="shared" si="6"/>
        <v>#NAME?</v>
      </c>
    </row>
    <row r="56" spans="1:15" ht="27.75" customHeight="1">
      <c r="A56" s="22"/>
      <c r="B56" s="22"/>
      <c r="C56" s="23"/>
      <c r="D56" s="23" t="s">
        <v>242</v>
      </c>
      <c r="E56" s="24" t="s">
        <v>252</v>
      </c>
      <c r="F56" s="25" t="s">
        <v>244</v>
      </c>
      <c r="G56" s="26" t="s">
        <v>253</v>
      </c>
      <c r="H56" s="27">
        <v>1</v>
      </c>
      <c r="I56" s="36" t="str">
        <f t="shared" si="2"/>
        <v>C05</v>
      </c>
      <c r="J56" s="37" t="e">
        <f t="shared" si="7"/>
        <v>#NAME?</v>
      </c>
      <c r="K56" s="37" t="e">
        <f t="shared" si="8"/>
        <v>#NAME?</v>
      </c>
      <c r="L56" s="38">
        <f t="shared" si="3"/>
        <v>1</v>
      </c>
      <c r="M56" s="39" t="e">
        <f t="shared" si="4"/>
        <v>#NAME?</v>
      </c>
      <c r="N56" s="39" t="e">
        <f t="shared" si="5"/>
        <v>#NAME?</v>
      </c>
      <c r="O56" s="39" t="e">
        <f t="shared" si="6"/>
        <v>#NAME?</v>
      </c>
    </row>
    <row r="57" spans="1:15" ht="27.75" customHeight="1">
      <c r="A57" s="22"/>
      <c r="B57" s="22"/>
      <c r="C57" s="23"/>
      <c r="D57" s="23" t="s">
        <v>242</v>
      </c>
      <c r="E57" s="24" t="s">
        <v>254</v>
      </c>
      <c r="F57" s="25" t="s">
        <v>244</v>
      </c>
      <c r="G57" s="26" t="s">
        <v>255</v>
      </c>
      <c r="H57" s="27">
        <v>1</v>
      </c>
      <c r="I57" s="36" t="str">
        <f t="shared" si="2"/>
        <v>C06</v>
      </c>
      <c r="J57" s="37" t="e">
        <f t="shared" si="7"/>
        <v>#NAME?</v>
      </c>
      <c r="K57" s="37" t="e">
        <f t="shared" si="8"/>
        <v>#NAME?</v>
      </c>
      <c r="L57" s="38">
        <f t="shared" si="3"/>
        <v>1</v>
      </c>
      <c r="M57" s="39" t="e">
        <f t="shared" si="4"/>
        <v>#NAME?</v>
      </c>
      <c r="N57" s="39" t="e">
        <f t="shared" si="5"/>
        <v>#NAME?</v>
      </c>
      <c r="O57" s="39" t="e">
        <f t="shared" si="6"/>
        <v>#NAME?</v>
      </c>
    </row>
    <row r="58" spans="1:15" ht="27.75" customHeight="1">
      <c r="A58" s="22"/>
      <c r="B58" s="22"/>
      <c r="C58" s="23"/>
      <c r="D58" s="23" t="s">
        <v>242</v>
      </c>
      <c r="E58" s="24" t="s">
        <v>256</v>
      </c>
      <c r="F58" s="25" t="s">
        <v>244</v>
      </c>
      <c r="G58" s="26" t="s">
        <v>257</v>
      </c>
      <c r="H58" s="27">
        <v>2</v>
      </c>
      <c r="I58" s="36" t="str">
        <f t="shared" si="2"/>
        <v>C07</v>
      </c>
      <c r="J58" s="37" t="e">
        <f t="shared" si="7"/>
        <v>#NAME?</v>
      </c>
      <c r="K58" s="37" t="e">
        <f t="shared" si="8"/>
        <v>#NAME?</v>
      </c>
      <c r="L58" s="38">
        <f t="shared" si="3"/>
        <v>2</v>
      </c>
      <c r="M58" s="39" t="e">
        <f t="shared" si="4"/>
        <v>#NAME?</v>
      </c>
      <c r="N58" s="39" t="e">
        <f t="shared" si="5"/>
        <v>#NAME?</v>
      </c>
      <c r="O58" s="39" t="e">
        <f t="shared" si="6"/>
        <v>#NAME?</v>
      </c>
    </row>
    <row r="59" spans="1:15" ht="27.75" customHeight="1">
      <c r="A59" s="22"/>
      <c r="B59" s="22"/>
      <c r="C59" s="23"/>
      <c r="D59" s="23" t="s">
        <v>242</v>
      </c>
      <c r="E59" s="24" t="s">
        <v>258</v>
      </c>
      <c r="F59" s="25" t="s">
        <v>244</v>
      </c>
      <c r="G59" s="26" t="s">
        <v>259</v>
      </c>
      <c r="H59" s="27">
        <v>1</v>
      </c>
      <c r="I59" s="36" t="str">
        <f t="shared" si="2"/>
        <v>C08</v>
      </c>
      <c r="J59" s="37" t="e">
        <f t="shared" si="7"/>
        <v>#NAME?</v>
      </c>
      <c r="K59" s="37" t="e">
        <f t="shared" si="8"/>
        <v>#NAME?</v>
      </c>
      <c r="L59" s="38">
        <f t="shared" si="3"/>
        <v>1</v>
      </c>
      <c r="M59" s="39" t="e">
        <f t="shared" si="4"/>
        <v>#NAME?</v>
      </c>
      <c r="N59" s="39" t="e">
        <f t="shared" si="5"/>
        <v>#NAME?</v>
      </c>
      <c r="O59" s="39" t="e">
        <f t="shared" si="6"/>
        <v>#NAME?</v>
      </c>
    </row>
    <row r="60" spans="1:15" ht="27.75" customHeight="1">
      <c r="A60" s="22"/>
      <c r="B60" s="22"/>
      <c r="C60" s="23"/>
      <c r="D60" s="23" t="s">
        <v>242</v>
      </c>
      <c r="E60" s="24" t="s">
        <v>260</v>
      </c>
      <c r="F60" s="25" t="s">
        <v>261</v>
      </c>
      <c r="G60" s="26" t="s">
        <v>245</v>
      </c>
      <c r="H60" s="27">
        <v>5</v>
      </c>
      <c r="I60" s="36" t="str">
        <f t="shared" si="2"/>
        <v>C09</v>
      </c>
      <c r="J60" s="37" t="e">
        <f t="shared" si="7"/>
        <v>#NAME?</v>
      </c>
      <c r="K60" s="37" t="e">
        <f t="shared" si="8"/>
        <v>#NAME?</v>
      </c>
      <c r="L60" s="38">
        <f t="shared" si="3"/>
        <v>5</v>
      </c>
      <c r="M60" s="39" t="e">
        <f t="shared" si="4"/>
        <v>#NAME?</v>
      </c>
      <c r="N60" s="39" t="e">
        <f t="shared" si="5"/>
        <v>#NAME?</v>
      </c>
      <c r="O60" s="39" t="e">
        <f t="shared" si="6"/>
        <v>#NAME?</v>
      </c>
    </row>
    <row r="61" spans="1:15" ht="27.75" customHeight="1">
      <c r="A61" s="22"/>
      <c r="B61" s="22"/>
      <c r="C61" s="23"/>
      <c r="D61" s="23" t="s">
        <v>242</v>
      </c>
      <c r="E61" s="24" t="s">
        <v>262</v>
      </c>
      <c r="F61" s="25" t="s">
        <v>261</v>
      </c>
      <c r="G61" s="26" t="s">
        <v>257</v>
      </c>
      <c r="H61" s="27">
        <v>1</v>
      </c>
      <c r="I61" s="36" t="str">
        <f t="shared" si="2"/>
        <v>C10</v>
      </c>
      <c r="J61" s="37" t="e">
        <f t="shared" si="7"/>
        <v>#NAME?</v>
      </c>
      <c r="K61" s="37" t="e">
        <f t="shared" si="8"/>
        <v>#NAME?</v>
      </c>
      <c r="L61" s="38">
        <f t="shared" si="3"/>
        <v>1</v>
      </c>
      <c r="M61" s="39" t="e">
        <f t="shared" si="4"/>
        <v>#NAME?</v>
      </c>
      <c r="N61" s="39" t="e">
        <f t="shared" si="5"/>
        <v>#NAME?</v>
      </c>
      <c r="O61" s="39" t="e">
        <f t="shared" si="6"/>
        <v>#NAME?</v>
      </c>
    </row>
    <row r="62" spans="1:15" ht="27.75" customHeight="1">
      <c r="A62" s="22"/>
      <c r="B62" s="22"/>
      <c r="C62" s="23"/>
      <c r="D62" s="23" t="s">
        <v>242</v>
      </c>
      <c r="E62" s="24" t="s">
        <v>263</v>
      </c>
      <c r="F62" s="25" t="s">
        <v>261</v>
      </c>
      <c r="G62" s="26" t="s">
        <v>251</v>
      </c>
      <c r="H62" s="27">
        <v>1</v>
      </c>
      <c r="I62" s="36" t="str">
        <f t="shared" si="2"/>
        <v>C11</v>
      </c>
      <c r="J62" s="37" t="e">
        <f t="shared" si="7"/>
        <v>#NAME?</v>
      </c>
      <c r="K62" s="37" t="e">
        <f t="shared" si="8"/>
        <v>#NAME?</v>
      </c>
      <c r="L62" s="38">
        <f t="shared" si="3"/>
        <v>1</v>
      </c>
      <c r="M62" s="39" t="e">
        <f t="shared" si="4"/>
        <v>#NAME?</v>
      </c>
      <c r="N62" s="39" t="e">
        <f t="shared" si="5"/>
        <v>#NAME?</v>
      </c>
      <c r="O62" s="39" t="e">
        <f t="shared" si="6"/>
        <v>#NAME?</v>
      </c>
    </row>
    <row r="63" spans="1:15" ht="27.75" customHeight="1">
      <c r="A63" s="22"/>
      <c r="B63" s="22"/>
      <c r="C63" s="23"/>
      <c r="D63" s="23" t="s">
        <v>242</v>
      </c>
      <c r="E63" s="24" t="s">
        <v>264</v>
      </c>
      <c r="F63" s="25" t="s">
        <v>261</v>
      </c>
      <c r="G63" s="26" t="s">
        <v>247</v>
      </c>
      <c r="H63" s="27">
        <v>1</v>
      </c>
      <c r="I63" s="36" t="str">
        <f t="shared" si="2"/>
        <v>C12</v>
      </c>
      <c r="J63" s="37" t="e">
        <f t="shared" si="7"/>
        <v>#NAME?</v>
      </c>
      <c r="K63" s="37" t="e">
        <f t="shared" si="8"/>
        <v>#NAME?</v>
      </c>
      <c r="L63" s="38">
        <f t="shared" si="3"/>
        <v>1</v>
      </c>
      <c r="M63" s="39" t="e">
        <f t="shared" si="4"/>
        <v>#NAME?</v>
      </c>
      <c r="N63" s="39" t="e">
        <f t="shared" si="5"/>
        <v>#NAME?</v>
      </c>
      <c r="O63" s="39" t="e">
        <f t="shared" si="6"/>
        <v>#NAME?</v>
      </c>
    </row>
    <row r="64" spans="1:15" ht="27.75" customHeight="1">
      <c r="A64" s="22"/>
      <c r="B64" s="22"/>
      <c r="C64" s="23"/>
      <c r="D64" s="23" t="s">
        <v>242</v>
      </c>
      <c r="E64" s="24" t="s">
        <v>265</v>
      </c>
      <c r="F64" s="25" t="s">
        <v>261</v>
      </c>
      <c r="G64" s="26" t="s">
        <v>266</v>
      </c>
      <c r="H64" s="27">
        <v>2</v>
      </c>
      <c r="I64" s="36" t="str">
        <f t="shared" si="2"/>
        <v>C13</v>
      </c>
      <c r="J64" s="37" t="e">
        <f t="shared" si="7"/>
        <v>#NAME?</v>
      </c>
      <c r="K64" s="37" t="e">
        <f t="shared" si="8"/>
        <v>#NAME?</v>
      </c>
      <c r="L64" s="38">
        <f t="shared" si="3"/>
        <v>2</v>
      </c>
      <c r="M64" s="39" t="e">
        <f t="shared" si="4"/>
        <v>#NAME?</v>
      </c>
      <c r="N64" s="39" t="e">
        <f t="shared" si="5"/>
        <v>#NAME?</v>
      </c>
      <c r="O64" s="39" t="e">
        <f t="shared" si="6"/>
        <v>#NAME?</v>
      </c>
    </row>
    <row r="65" spans="1:15" ht="27.75" customHeight="1">
      <c r="A65" s="22"/>
      <c r="B65" s="22"/>
      <c r="C65" s="23"/>
      <c r="D65" s="23" t="s">
        <v>242</v>
      </c>
      <c r="E65" s="24" t="s">
        <v>267</v>
      </c>
      <c r="F65" s="25" t="s">
        <v>268</v>
      </c>
      <c r="G65" s="26" t="s">
        <v>245</v>
      </c>
      <c r="H65" s="27">
        <v>1</v>
      </c>
      <c r="I65" s="36" t="str">
        <f t="shared" si="2"/>
        <v>C14</v>
      </c>
      <c r="J65" s="37" t="e">
        <f t="shared" si="7"/>
        <v>#NAME?</v>
      </c>
      <c r="K65" s="37" t="e">
        <f t="shared" si="8"/>
        <v>#NAME?</v>
      </c>
      <c r="L65" s="38">
        <f t="shared" si="3"/>
        <v>1</v>
      </c>
      <c r="M65" s="39" t="e">
        <f t="shared" si="4"/>
        <v>#NAME?</v>
      </c>
      <c r="N65" s="39" t="e">
        <f t="shared" si="5"/>
        <v>#NAME?</v>
      </c>
      <c r="O65" s="39" t="e">
        <f t="shared" si="6"/>
        <v>#NAME?</v>
      </c>
    </row>
    <row r="66" spans="1:15" ht="27.75" customHeight="1">
      <c r="A66" s="22"/>
      <c r="B66" s="22"/>
      <c r="C66" s="23"/>
      <c r="D66" s="23" t="s">
        <v>242</v>
      </c>
      <c r="E66" s="24" t="s">
        <v>269</v>
      </c>
      <c r="F66" s="25" t="s">
        <v>268</v>
      </c>
      <c r="G66" s="26" t="s">
        <v>270</v>
      </c>
      <c r="H66" s="27">
        <v>1</v>
      </c>
      <c r="I66" s="36" t="str">
        <f t="shared" si="2"/>
        <v>C15</v>
      </c>
      <c r="J66" s="37" t="e">
        <f t="shared" si="7"/>
        <v>#NAME?</v>
      </c>
      <c r="K66" s="37" t="e">
        <f t="shared" si="8"/>
        <v>#NAME?</v>
      </c>
      <c r="L66" s="38">
        <f t="shared" si="3"/>
        <v>1</v>
      </c>
      <c r="M66" s="39" t="e">
        <f t="shared" si="4"/>
        <v>#NAME?</v>
      </c>
      <c r="N66" s="39" t="e">
        <f t="shared" si="5"/>
        <v>#NAME?</v>
      </c>
      <c r="O66" s="39" t="e">
        <f t="shared" si="6"/>
        <v>#NAME?</v>
      </c>
    </row>
    <row r="67" spans="1:15" ht="27.75" customHeight="1">
      <c r="A67" s="22"/>
      <c r="B67" s="22"/>
      <c r="C67" s="23"/>
      <c r="D67" s="23" t="s">
        <v>242</v>
      </c>
      <c r="E67" s="24" t="s">
        <v>271</v>
      </c>
      <c r="F67" s="25" t="s">
        <v>268</v>
      </c>
      <c r="G67" s="26" t="s">
        <v>272</v>
      </c>
      <c r="H67" s="27">
        <v>1</v>
      </c>
      <c r="I67" s="36" t="str">
        <f t="shared" si="2"/>
        <v>C16</v>
      </c>
      <c r="J67" s="37" t="e">
        <f t="shared" si="7"/>
        <v>#NAME?</v>
      </c>
      <c r="K67" s="37" t="e">
        <f t="shared" si="8"/>
        <v>#NAME?</v>
      </c>
      <c r="L67" s="38">
        <f t="shared" si="3"/>
        <v>1</v>
      </c>
      <c r="M67" s="39" t="e">
        <f t="shared" si="4"/>
        <v>#NAME?</v>
      </c>
      <c r="N67" s="39" t="e">
        <f t="shared" si="5"/>
        <v>#NAME?</v>
      </c>
      <c r="O67" s="39" t="e">
        <f t="shared" si="6"/>
        <v>#NAME?</v>
      </c>
    </row>
    <row r="68" spans="1:15" ht="27.75" customHeight="1">
      <c r="A68" s="22"/>
      <c r="B68" s="22"/>
      <c r="C68" s="23"/>
      <c r="D68" s="23" t="s">
        <v>242</v>
      </c>
      <c r="E68" s="24" t="s">
        <v>273</v>
      </c>
      <c r="F68" s="25" t="s">
        <v>274</v>
      </c>
      <c r="G68" s="26" t="s">
        <v>251</v>
      </c>
      <c r="H68" s="27">
        <v>2</v>
      </c>
      <c r="I68" s="36" t="str">
        <f t="shared" si="2"/>
        <v>C17</v>
      </c>
      <c r="J68" s="37" t="e">
        <f t="shared" si="7"/>
        <v>#NAME?</v>
      </c>
      <c r="K68" s="37" t="e">
        <f t="shared" si="8"/>
        <v>#NAME?</v>
      </c>
      <c r="L68" s="38">
        <f t="shared" si="3"/>
        <v>2</v>
      </c>
      <c r="M68" s="39" t="e">
        <f t="shared" si="4"/>
        <v>#NAME?</v>
      </c>
      <c r="N68" s="39" t="e">
        <f t="shared" si="5"/>
        <v>#NAME?</v>
      </c>
      <c r="O68" s="39" t="e">
        <f t="shared" si="6"/>
        <v>#NAME?</v>
      </c>
    </row>
    <row r="69" spans="1:15" ht="27.75" customHeight="1">
      <c r="A69" s="22"/>
      <c r="B69" s="22"/>
      <c r="C69" s="23"/>
      <c r="D69" s="23" t="s">
        <v>242</v>
      </c>
      <c r="E69" s="24" t="s">
        <v>275</v>
      </c>
      <c r="F69" s="25" t="s">
        <v>274</v>
      </c>
      <c r="G69" s="26" t="s">
        <v>245</v>
      </c>
      <c r="H69" s="27">
        <v>2</v>
      </c>
      <c r="I69" s="36" t="str">
        <f t="shared" si="2"/>
        <v>C18</v>
      </c>
      <c r="J69" s="37" t="e">
        <f>VLOOKUP(I69,报名结果表,1,FALSE)</f>
        <v>#NAME?</v>
      </c>
      <c r="K69" s="37" t="e">
        <f t="shared" si="8"/>
        <v>#NAME?</v>
      </c>
      <c r="L69" s="38">
        <f t="shared" si="3"/>
        <v>2</v>
      </c>
      <c r="M69" s="39" t="e">
        <f t="shared" si="4"/>
        <v>#NAME?</v>
      </c>
      <c r="N69" s="39" t="e">
        <f t="shared" si="5"/>
        <v>#NAME?</v>
      </c>
      <c r="O69" s="39" t="e">
        <f t="shared" si="6"/>
        <v>#NAME?</v>
      </c>
    </row>
    <row r="70" spans="1:15" ht="27.75" customHeight="1">
      <c r="A70" s="22"/>
      <c r="B70" s="22"/>
      <c r="C70" s="23"/>
      <c r="D70" s="23" t="s">
        <v>242</v>
      </c>
      <c r="E70" s="24" t="s">
        <v>276</v>
      </c>
      <c r="F70" s="40" t="s">
        <v>274</v>
      </c>
      <c r="G70" s="26" t="s">
        <v>247</v>
      </c>
      <c r="H70" s="41">
        <v>1</v>
      </c>
      <c r="I70" s="36" t="str">
        <f>A70&amp;C70&amp;E70</f>
        <v>C19</v>
      </c>
      <c r="J70" s="37" t="e">
        <f>VLOOKUP(I70,报名结果表,1,FALSE)</f>
        <v>#NAME?</v>
      </c>
      <c r="K70" s="37" t="e">
        <f t="shared" si="8"/>
        <v>#NAME?</v>
      </c>
      <c r="L70" s="38">
        <f>H70</f>
        <v>1</v>
      </c>
      <c r="M70" s="39" t="e">
        <f>IF((K70&gt;=(L70*3)),,IF(K70&lt;3,L70,))</f>
        <v>#NAME?</v>
      </c>
      <c r="N70" s="39" t="e">
        <f>IF((K70&gt;=(L70*3)),,IF(K70&lt;3,,L70-INT(K70/3)))</f>
        <v>#NAME?</v>
      </c>
      <c r="O70" s="39" t="e">
        <f>L70-M70-N70</f>
        <v>#NAME?</v>
      </c>
    </row>
    <row r="71" spans="1:15" ht="27.75" customHeight="1">
      <c r="A71" s="22"/>
      <c r="B71" s="22"/>
      <c r="C71" s="23"/>
      <c r="D71" s="23" t="s">
        <v>242</v>
      </c>
      <c r="E71" s="24" t="s">
        <v>277</v>
      </c>
      <c r="F71" s="40" t="s">
        <v>278</v>
      </c>
      <c r="G71" s="26" t="s">
        <v>177</v>
      </c>
      <c r="H71" s="41">
        <v>2</v>
      </c>
      <c r="I71" s="36" t="str">
        <f>A71&amp;C71&amp;E71</f>
        <v>C20</v>
      </c>
      <c r="J71" s="37" t="e">
        <f>VLOOKUP(I71,报名结果表,1,FALSE)</f>
        <v>#NAME?</v>
      </c>
      <c r="K71" s="37" t="e">
        <f t="shared" si="8"/>
        <v>#NAME?</v>
      </c>
      <c r="L71" s="38">
        <f>H71</f>
        <v>2</v>
      </c>
      <c r="M71" s="39" t="e">
        <f>IF((K71&gt;=(L71*3)),,IF(K71&lt;3,L71,))</f>
        <v>#NAME?</v>
      </c>
      <c r="N71" s="39" t="e">
        <f>IF((K71&gt;=(L71*3)),,IF(K71&lt;3,,L71-INT(K71/3)))</f>
        <v>#NAME?</v>
      </c>
      <c r="O71" s="39" t="e">
        <f>L71-M71-N71</f>
        <v>#NAME?</v>
      </c>
    </row>
    <row r="72" spans="1:15" ht="28.5" customHeight="1">
      <c r="A72" s="22" t="s">
        <v>134</v>
      </c>
      <c r="B72" s="22"/>
      <c r="C72" s="23"/>
      <c r="D72" s="23"/>
      <c r="E72" s="42"/>
      <c r="F72" s="25"/>
      <c r="G72" s="23"/>
      <c r="H72" s="43">
        <f>SUBTOTAL(109,H5:H71)</f>
        <v>118</v>
      </c>
      <c r="I72" s="36"/>
      <c r="J72" s="37"/>
      <c r="K72" s="37" t="e">
        <f>SUBTOTAL(109,K5:K71)</f>
        <v>#NAME?</v>
      </c>
      <c r="L72" s="38">
        <f>SUBTOTAL(109,L5:L71)</f>
        <v>118</v>
      </c>
      <c r="M72" s="39" t="e">
        <f>SUBTOTAL(109,M5:M71)</f>
        <v>#NAME?</v>
      </c>
      <c r="N72" s="39" t="e">
        <f>SUBTOTAL(109,N5:N71)</f>
        <v>#NAME?</v>
      </c>
      <c r="O72" s="39" t="e">
        <f>SUBTOTAL(109,O5:O71)</f>
        <v>#NAME?</v>
      </c>
    </row>
    <row r="73" spans="1:15" ht="21.75" customHeight="1"/>
  </sheetData>
  <sheetProtection formatCells="0" formatColumns="0" formatRows="0" autoFilter="0" pivotTables="0"/>
  <mergeCells count="2">
    <mergeCell ref="A1:O1"/>
    <mergeCell ref="A2:O2"/>
  </mergeCells>
  <phoneticPr fontId="22" type="noConversion"/>
  <pageMargins left="0.81944444444444398" right="0.23611111111111099" top="0.61944444444444402" bottom="0.61944444444444402" header="0.196527777777778" footer="0.3"/>
  <pageSetup paperSize="9" orientation="portrait" blackAndWhite="1"/>
  <headerFooter alignWithMargins="0">
    <oddFooter>&amp;L&amp;8&amp;D &amp;T&amp;C&amp;10第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B23" sqref="B23"/>
    </sheetView>
  </sheetViews>
  <sheetFormatPr defaultColWidth="9" defaultRowHeight="14.25"/>
  <cols>
    <col min="1" max="1" width="29.375" customWidth="1"/>
  </cols>
  <sheetData>
    <row r="1" spans="1:1">
      <c r="A1" s="1" t="s">
        <v>141</v>
      </c>
    </row>
    <row r="2" spans="1:1">
      <c r="A2" s="2" t="s">
        <v>152</v>
      </c>
    </row>
    <row r="3" spans="1:1">
      <c r="A3" s="3" t="s">
        <v>279</v>
      </c>
    </row>
    <row r="4" spans="1:1">
      <c r="A4" s="3" t="s">
        <v>280</v>
      </c>
    </row>
    <row r="5" spans="1:1">
      <c r="A5" s="3" t="s">
        <v>188</v>
      </c>
    </row>
    <row r="6" spans="1:1">
      <c r="A6" s="3" t="s">
        <v>281</v>
      </c>
    </row>
    <row r="7" spans="1:1">
      <c r="A7" s="3" t="s">
        <v>282</v>
      </c>
    </row>
    <row r="8" spans="1:1">
      <c r="A8" s="3" t="s">
        <v>222</v>
      </c>
    </row>
    <row r="9" spans="1:1">
      <c r="A9" s="3" t="s">
        <v>244</v>
      </c>
    </row>
    <row r="10" spans="1:1">
      <c r="A10" s="3" t="s">
        <v>261</v>
      </c>
    </row>
  </sheetData>
  <phoneticPr fontId="22"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4</vt:i4>
      </vt:variant>
    </vt:vector>
  </HeadingPairs>
  <TitlesOfParts>
    <vt:vector size="7" baseType="lpstr">
      <vt:lpstr>表</vt:lpstr>
      <vt:lpstr>【3】岗位按3比1调配情况</vt:lpstr>
      <vt:lpstr>字典</vt:lpstr>
      <vt:lpstr>表!Print_Area</vt:lpstr>
      <vt:lpstr>【3】岗位按3比1调配情况!Print_Titles</vt:lpstr>
      <vt:lpstr>表!Print_Titles</vt:lpstr>
      <vt:lpstr>岗位ID_明细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德江县人力资源和社会保障局</dc:creator>
  <cp:lastModifiedBy>微软用户</cp:lastModifiedBy>
  <cp:revision>1</cp:revision>
  <cp:lastPrinted>2019-09-21T10:31:20Z</cp:lastPrinted>
  <dcterms:created xsi:type="dcterms:W3CDTF">2013-01-27T05:50:00Z</dcterms:created>
  <dcterms:modified xsi:type="dcterms:W3CDTF">2019-09-21T13:44:11Z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